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ciek\Documents\- - - W.M. - - -\"/>
    </mc:Choice>
  </mc:AlternateContent>
  <xr:revisionPtr revIDLastSave="0" documentId="13_ncr:1_{28ED1866-87A2-41C4-AF6D-CDEB4A6A4AD8}" xr6:coauthVersionLast="47" xr6:coauthVersionMax="47" xr10:uidLastSave="{00000000-0000-0000-0000-000000000000}"/>
  <bookViews>
    <workbookView xWindow="-120" yWindow="-120" windowWidth="29040" windowHeight="15720" tabRatio="935" xr2:uid="{00000000-000D-0000-FFFF-FFFF00000000}"/>
  </bookViews>
  <sheets>
    <sheet name="WYKONANIE" sheetId="1" r:id="rId1"/>
    <sheet name="ADM" sheetId="2" r:id="rId2"/>
    <sheet name="KSIĘ" sheetId="3" r:id="rId3"/>
    <sheet name="ZARZĄD" sheetId="4" r:id="rId4"/>
    <sheet name="CZYST" sheetId="5" r:id="rId5"/>
    <sheet name="GAZ" sheetId="6" r:id="rId6"/>
    <sheet name="PRĄD" sheetId="7" r:id="rId7"/>
    <sheet name="WODA" sheetId="8" r:id="rId8"/>
    <sheet name="PR.GOSP" sheetId="9" r:id="rId9"/>
    <sheet name="INNE" sheetId="11" r:id="rId10"/>
    <sheet name="BANK,POCZTA,POLIGR" sheetId="10" r:id="rId11"/>
    <sheet name="ZEBRANIA" sheetId="12" r:id="rId12"/>
    <sheet name="PRZEGLĄDY" sheetId="13" r:id="rId13"/>
    <sheet name="KONS.KOTŁ" sheetId="14" r:id="rId14"/>
    <sheet name="KONS.DACH" sheetId="15" r:id="rId15"/>
    <sheet name="Przychody" sheetId="28" r:id="rId16"/>
    <sheet name="UBEZP" sheetId="16" r:id="rId17"/>
    <sheet name="K.SĄD" sheetId="17" r:id="rId18"/>
    <sheet name="F.R. 1" sheetId="18" r:id="rId19"/>
    <sheet name="F.R. 2" sheetId="19" r:id="rId20"/>
    <sheet name="F.R. 3" sheetId="20" r:id="rId21"/>
    <sheet name="F.R. 4" sheetId="21" r:id="rId22"/>
    <sheet name="F.R. 5" sheetId="22" r:id="rId23"/>
    <sheet name="F.R. 6" sheetId="23" r:id="rId24"/>
    <sheet name="F.R. 7" sheetId="24" r:id="rId25"/>
    <sheet name="F.R. 8" sheetId="25" r:id="rId26"/>
    <sheet name="F.R. 9" sheetId="26" r:id="rId27"/>
    <sheet name="F.R. 10" sheetId="27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5" l="1"/>
  <c r="E17" i="1" s="1"/>
  <c r="G17" i="1" s="1"/>
  <c r="E24" i="9"/>
  <c r="E46" i="9" s="1"/>
  <c r="E16" i="1" s="1"/>
  <c r="G16" i="1" s="1"/>
  <c r="E10" i="9"/>
  <c r="E25" i="28"/>
  <c r="D31" i="1" s="1"/>
  <c r="E16" i="27"/>
  <c r="E16" i="26"/>
  <c r="E25" i="1" s="1"/>
  <c r="G25" i="1" s="1"/>
  <c r="E16" i="25"/>
  <c r="E16" i="24"/>
  <c r="E16" i="23"/>
  <c r="E16" i="22"/>
  <c r="E13" i="21"/>
  <c r="E16" i="20"/>
  <c r="E16" i="19"/>
  <c r="E23" i="1" s="1"/>
  <c r="G23" i="1" s="1"/>
  <c r="E24" i="18"/>
  <c r="E22" i="1" s="1"/>
  <c r="G22" i="1" s="1"/>
  <c r="E13" i="17"/>
  <c r="E8" i="16"/>
  <c r="E9" i="1" s="1"/>
  <c r="G9" i="1" s="1"/>
  <c r="E14" i="14"/>
  <c r="E12" i="1" s="1"/>
  <c r="G12" i="1" s="1"/>
  <c r="E11" i="13"/>
  <c r="E11" i="1" s="1"/>
  <c r="G11" i="1" s="1"/>
  <c r="E12" i="12"/>
  <c r="E10" i="1" s="1"/>
  <c r="E58" i="11"/>
  <c r="E18" i="1" s="1"/>
  <c r="G18" i="1" s="1"/>
  <c r="E33" i="10"/>
  <c r="E8" i="1" s="1"/>
  <c r="G8" i="1" s="1"/>
  <c r="E13" i="8"/>
  <c r="E14" i="1" s="1"/>
  <c r="G14" i="1" s="1"/>
  <c r="E19" i="7"/>
  <c r="E13" i="1" s="1"/>
  <c r="G13" i="1" s="1"/>
  <c r="G24" i="6"/>
  <c r="D28" i="1" s="1"/>
  <c r="E17" i="5"/>
  <c r="E15" i="1" s="1"/>
  <c r="G15" i="1" s="1"/>
  <c r="E19" i="4"/>
  <c r="E7" i="1" s="1"/>
  <c r="G7" i="1" s="1"/>
  <c r="E18" i="3"/>
  <c r="E6" i="1" s="1"/>
  <c r="G6" i="1" s="1"/>
  <c r="E31" i="2"/>
  <c r="E5" i="1" s="1"/>
  <c r="E24" i="1"/>
  <c r="G24" i="1" s="1"/>
  <c r="D19" i="1"/>
  <c r="E19" i="1" l="1"/>
  <c r="G19" i="1" s="1"/>
  <c r="G5" i="1"/>
</calcChain>
</file>

<file path=xl/sharedStrings.xml><?xml version="1.0" encoding="utf-8"?>
<sst xmlns="http://schemas.openxmlformats.org/spreadsheetml/2006/main" count="750" uniqueCount="321">
  <si>
    <t>DATA AKTUALIZACJI :</t>
  </si>
  <si>
    <t>M.Wąsowski</t>
  </si>
  <si>
    <t>LP</t>
  </si>
  <si>
    <t>FUNDUSZ BIEŻĄCY</t>
  </si>
  <si>
    <t>plan</t>
  </si>
  <si>
    <t>wykonanie</t>
  </si>
  <si>
    <t>Wynagrodzenie zarządu za pracę administracyjną</t>
  </si>
  <si>
    <t>Księgowość</t>
  </si>
  <si>
    <t>Ryczałtowy zwrot drobnych kosztów ponoszonych przez zarząd</t>
  </si>
  <si>
    <t>Koszty bankowe, pocztowe i poligraficzne</t>
  </si>
  <si>
    <t>Ubezpiecznie budynku + OC wspólnoty i zarz.</t>
  </si>
  <si>
    <t>Organizacja zebrań właścicieli</t>
  </si>
  <si>
    <t>Przeglądy budynku (kom/gazowy i ogólny roczny)</t>
  </si>
  <si>
    <t>Przeglądy kotłowni</t>
  </si>
  <si>
    <t>Energia elektryczna - części wspólne</t>
  </si>
  <si>
    <t>Woda - części wspólne</t>
  </si>
  <si>
    <t>Utrzymanie czystości</t>
  </si>
  <si>
    <t>Wynagrodzenie pracownika gospodarczego</t>
  </si>
  <si>
    <t>Czyszczenie z liści i konserwacja dachu</t>
  </si>
  <si>
    <t>Inne wydatki</t>
  </si>
  <si>
    <t xml:space="preserve"> SUMA</t>
  </si>
  <si>
    <t>FUNDUSZ REMONTOWY</t>
  </si>
  <si>
    <t>Nieprzewidz. naprawy, części eksploat., drobne modern.</t>
  </si>
  <si>
    <t>Projekt odwodnienia budynku</t>
  </si>
  <si>
    <t>Wykonanie odwodnienia budynku</t>
  </si>
  <si>
    <t>Prace brukarskie - odtworzenie/przełożenie chodników</t>
  </si>
  <si>
    <t>FUNDUSZ GAZOWY</t>
  </si>
  <si>
    <t>GA</t>
  </si>
  <si>
    <t>POŻYTKI</t>
  </si>
  <si>
    <t>wydatki z funduszu bieżącego - pozycja "wynagrodzenie administratora" (400-2000-100)</t>
  </si>
  <si>
    <t>Data</t>
  </si>
  <si>
    <t>faktura nr</t>
  </si>
  <si>
    <t>Kontrahent</t>
  </si>
  <si>
    <t>artukuł(-y)</t>
  </si>
  <si>
    <t>wartość brutto</t>
  </si>
  <si>
    <t>wydatki z funduszu bieżącego - pozycja "księgowość" (400-2000-110)</t>
  </si>
  <si>
    <t>Usługi księgowe za marzec 2019</t>
  </si>
  <si>
    <t>wydatki z funduszu bieżącego - pozycja "zwrot kosztów poniesionych przez Zarząd" (400-2000-040)</t>
  </si>
  <si>
    <t>wydatki z funduszu bieżącego - pozycja "utrzymanie czystości" (400-2000-170)</t>
  </si>
  <si>
    <t>Sprzątanie posesji za miesiąc 10.2018</t>
  </si>
  <si>
    <t>wydatki z funduszu gazowego (400-1100)</t>
  </si>
  <si>
    <r>
      <rPr>
        <b/>
        <sz val="11"/>
        <color rgb="FF000000"/>
        <rFont val="Czcionka tekstu podstawowego"/>
        <charset val="238"/>
      </rPr>
      <t>m</t>
    </r>
    <r>
      <rPr>
        <b/>
        <vertAlign val="superscript"/>
        <sz val="11"/>
        <color rgb="FF000000"/>
        <rFont val="Czcionka tekstu podstawowego"/>
        <charset val="238"/>
      </rPr>
      <t>3</t>
    </r>
  </si>
  <si>
    <t>wydatki z funduszu bieżącego - pozycja "energia elektryczna części wspólne" (400-2000-020)</t>
  </si>
  <si>
    <t>wydatki z funduszu bieżącego - pozycja "woda części wspólne" (400-2000-160)</t>
  </si>
  <si>
    <t>wydatki z funduszu bieżącego - pozycja "wynagrodzenie pracownika gospodarczego" (400-2000-180)</t>
  </si>
  <si>
    <t>wydatki z funduszu bieżącego - pozycja "koszty bankowe, pocztowe i poligraficzne" (400-2000-080)</t>
  </si>
  <si>
    <t>KONTRAHENT</t>
  </si>
  <si>
    <t>wydatki z funduszu bieżącego - pozycja "inne wydatki" (400-200-999)</t>
  </si>
  <si>
    <t>kontrahent</t>
  </si>
  <si>
    <t>wydatki z funduszu bieżącego - pozycja "organizacja zebrań właścicieli" (400-2000-120)</t>
  </si>
  <si>
    <t>wydatki z funduszu bieżącego - pozycja "przeglądy budynku" (400-2000-130)</t>
  </si>
  <si>
    <t>wydatki z funduszu bieżącego - pozycja "konserwacja kotłowni" (400-2000-140)</t>
  </si>
  <si>
    <t>wydatki z funduszu bieżącego - pozycja "konserwacja dachu" (400-2000-190)</t>
  </si>
  <si>
    <t>wydatki z funduszu bieżącego - pozycja "ubezpieczenie budynku" (400-2000-300)</t>
  </si>
  <si>
    <t>polisa nr</t>
  </si>
  <si>
    <t>koszty sądowe (403-1)</t>
  </si>
  <si>
    <t>wydatki z funduszu remontowego (400-3000)</t>
  </si>
  <si>
    <t>przychody inne (700-2980)</t>
  </si>
  <si>
    <t>artykuł(-y)</t>
  </si>
  <si>
    <t>kWh</t>
  </si>
  <si>
    <t>ROK 2021</t>
  </si>
  <si>
    <t>Bieżące wykonanie prowizorium budżetu 2021 (wydatki poniesione od początku roku)</t>
  </si>
  <si>
    <t>nazwa.pl</t>
  </si>
  <si>
    <t xml:space="preserve">opłata za domenę nadraszynka.pl </t>
  </si>
  <si>
    <t>Proforma nr 507/pro/2021
1434/naz/01/2021</t>
  </si>
  <si>
    <t>51601/64/2021/F</t>
  </si>
  <si>
    <t>PGNiG</t>
  </si>
  <si>
    <t>gaz do kotła</t>
  </si>
  <si>
    <t>wyrównanie franszyzy w odszkodowaniu</t>
  </si>
  <si>
    <t>Marta Szymczyk</t>
  </si>
  <si>
    <t xml:space="preserve"> -</t>
  </si>
  <si>
    <t>10075/8034/2021</t>
  </si>
  <si>
    <t>CASTORAMA</t>
  </si>
  <si>
    <t>sól drogowa</t>
  </si>
  <si>
    <t>Zbigniew Jakubowski</t>
  </si>
  <si>
    <t>umowa zlecenie za 01.2021</t>
  </si>
  <si>
    <t>Łukasz Szeląg</t>
  </si>
  <si>
    <t>M. Wąsowski</t>
  </si>
  <si>
    <t>koszty administrowania za 01 2021</t>
  </si>
  <si>
    <t>Zarząd W.M.</t>
  </si>
  <si>
    <t>Ryczałtowy zwrot drobnych kosztów za 01.2021</t>
  </si>
  <si>
    <t>DFS Obsługa techniczna nieruchomości Emil Stromski</t>
  </si>
  <si>
    <t>2/01/2021</t>
  </si>
  <si>
    <t>prace konserwacyjne</t>
  </si>
  <si>
    <t>ING</t>
  </si>
  <si>
    <t>ZUS</t>
  </si>
  <si>
    <t>składka ubezp. zdrow.</t>
  </si>
  <si>
    <t>US Pruszków</t>
  </si>
  <si>
    <t>podatek od umowy</t>
  </si>
  <si>
    <t>KTR 6501 0202 5732 1700 1271</t>
  </si>
  <si>
    <t>PGE Obrót SA</t>
  </si>
  <si>
    <t>prąd cz. wspólne</t>
  </si>
  <si>
    <t>KTR 3501 0202 5732 1700 1281</t>
  </si>
  <si>
    <t>KTR 0501 0202 5732 1700 1291</t>
  </si>
  <si>
    <t>Z. Wasiak, Radom</t>
  </si>
  <si>
    <t>4/2021</t>
  </si>
  <si>
    <t>Sprzątanie posesji W.M. Nad Raszynką 01.2021</t>
  </si>
  <si>
    <t>poczta</t>
  </si>
  <si>
    <t>51601/65/2021/F</t>
  </si>
  <si>
    <t>51601/3/NO</t>
  </si>
  <si>
    <t>nota odsetkowa</t>
  </si>
  <si>
    <t>F/02/000190/2021</t>
  </si>
  <si>
    <t>DELTA</t>
  </si>
  <si>
    <t>usługi księgowe za 01.2021</t>
  </si>
  <si>
    <t>umowa zlecenie za 02.2021</t>
  </si>
  <si>
    <t>odsetki z konta oszczędnościowego</t>
  </si>
  <si>
    <t>koszty administrowania za 02 2021</t>
  </si>
  <si>
    <t>Ryczałtowy zwrot drobnych kosztów za 02.2021</t>
  </si>
  <si>
    <t>5/2021</t>
  </si>
  <si>
    <t>Sprzątanie posesji W.M. Nad Raszynką 02.2021</t>
  </si>
  <si>
    <t>51601/66/2021/F</t>
  </si>
  <si>
    <t>F/03/000190/2021</t>
  </si>
  <si>
    <t>usługi księgowe za 02.2021</t>
  </si>
  <si>
    <t>Ryczałtowy zwrot drobnych kosztów za 03.2021</t>
  </si>
  <si>
    <t>koszty administrowania za 03 2021</t>
  </si>
  <si>
    <t>umowa zlecenie za 03.2021</t>
  </si>
  <si>
    <t>4/04/2021</t>
  </si>
  <si>
    <t>DFS Obsługa techniczna nieruchomości</t>
  </si>
  <si>
    <t>Naprawa płytek zejście do piwnicy kl.1</t>
  </si>
  <si>
    <t>20/03/2021</t>
  </si>
  <si>
    <t>Firma Ogrodnicza Zielony Ogród</t>
  </si>
  <si>
    <t>Kora workowana</t>
  </si>
  <si>
    <t>8/2021</t>
  </si>
  <si>
    <t>Sprzątanie posesji W.M. Nad Raszynką 03.2021</t>
  </si>
  <si>
    <t>F/04/000189/2021</t>
  </si>
  <si>
    <t>usługi księgowe za 03.2021</t>
  </si>
  <si>
    <t>51601/67/2021/F</t>
  </si>
  <si>
    <t>WOD/5364/2021</t>
  </si>
  <si>
    <t>EKO-RASZYN</t>
  </si>
  <si>
    <t>woda cz. wspólne</t>
  </si>
  <si>
    <t>umowa zlecenie za 04.2021</t>
  </si>
  <si>
    <t>Nest Bank</t>
  </si>
  <si>
    <t>711/4/2021</t>
  </si>
  <si>
    <t>wycieraczka gumowa</t>
  </si>
  <si>
    <t>Dywany Chemex</t>
  </si>
  <si>
    <t>Ryczałtowy zwrot drobnych kosztów za 04.2021</t>
  </si>
  <si>
    <t>koszty administrowania za 04 2021</t>
  </si>
  <si>
    <t>W009473</t>
  </si>
  <si>
    <t>Sklep ogrodniczy MELON</t>
  </si>
  <si>
    <t>ziemia i nawozy</t>
  </si>
  <si>
    <t>51601/68/2021/F</t>
  </si>
  <si>
    <t>F/05/000188/2021</t>
  </si>
  <si>
    <t>usługi księgowe za 04.2021</t>
  </si>
  <si>
    <t>10/2021</t>
  </si>
  <si>
    <t>Sprzątanie posesji W.M. Nad Raszynką 04.2021</t>
  </si>
  <si>
    <t>KTR 4201 0202 5732 1700 1311</t>
  </si>
  <si>
    <t>umowa zlecenie za 05.2021</t>
  </si>
  <si>
    <t>903013728910</t>
  </si>
  <si>
    <t xml:space="preserve">HESTIA </t>
  </si>
  <si>
    <t>Ubezpieczenie Wspólnoty</t>
  </si>
  <si>
    <t>koszty administrowania za 05 2021</t>
  </si>
  <si>
    <t>Ryczałtowy zwrot drobnych kosztów za 05.2021</t>
  </si>
  <si>
    <t>11/2021</t>
  </si>
  <si>
    <t>Sprzątanie posesji W.M. Nad Raszynką 05.2021</t>
  </si>
  <si>
    <t>106/05/2021</t>
  </si>
  <si>
    <t>Kancelaria Prawna Nowicki &amp; Ziemczyk</t>
  </si>
  <si>
    <t>wysyłanie wezwań do zapłaty do dłużników</t>
  </si>
  <si>
    <t>F/06/000194/2021</t>
  </si>
  <si>
    <t>usługi księgowe za 05.2021</t>
  </si>
  <si>
    <t>51601/69/2021/F</t>
  </si>
  <si>
    <t>Fk0000092/21</t>
  </si>
  <si>
    <t>AGROSIMEX</t>
  </si>
  <si>
    <t>Roundup 1 l.</t>
  </si>
  <si>
    <t>PL/1/2021</t>
  </si>
  <si>
    <t>Bartosz Spadik Naprawa Urządzeń Grzewczych</t>
  </si>
  <si>
    <t>Przegląd kotła gazowego</t>
  </si>
  <si>
    <t>umowa zlecenie za 06.2021</t>
  </si>
  <si>
    <t>Ryczałtowy zwrot drobnych kosztów za 06.2021</t>
  </si>
  <si>
    <t>koszty administrowania za 06 2021</t>
  </si>
  <si>
    <t>81/2021</t>
  </si>
  <si>
    <t>KTR 1201 0202 5732 1700 1321</t>
  </si>
  <si>
    <t>KTR 7901 0202 5732 1700 1331</t>
  </si>
  <si>
    <t>FHU TERAM Jarosław Ramm</t>
  </si>
  <si>
    <t>Przegląd systemu GAZEX</t>
  </si>
  <si>
    <t>14/2021</t>
  </si>
  <si>
    <t>Sprzątanie posesji W.M. Nad Raszynką 06.2021</t>
  </si>
  <si>
    <t>61601/70/2021/F</t>
  </si>
  <si>
    <t>WOD/9670/2021</t>
  </si>
  <si>
    <t>F/07/000193/2021</t>
  </si>
  <si>
    <t>usługi księgowe za 06.2021</t>
  </si>
  <si>
    <t>nota 12/06/2021</t>
  </si>
  <si>
    <t>opłata sądowa od pozwu, oplata skarbowa</t>
  </si>
  <si>
    <t>PL/2/2021</t>
  </si>
  <si>
    <t>Wymiana anody magnezowej w zbiorniku CO</t>
  </si>
  <si>
    <t>21/06/2021</t>
  </si>
  <si>
    <t>reprezentowanie wspólnoty w sprawie o zapłatę</t>
  </si>
  <si>
    <t>K/66/07/2021</t>
  </si>
  <si>
    <t>Go! Busters Polska s.c.</t>
  </si>
  <si>
    <t>dezynsekcja (osy)</t>
  </si>
  <si>
    <t>70594/8034/2021</t>
  </si>
  <si>
    <t>wkładka do zamka / pom. techniczne</t>
  </si>
  <si>
    <t>057734/0769</t>
  </si>
  <si>
    <t>materiały do budowy wiaty</t>
  </si>
  <si>
    <t>283/07/21</t>
  </si>
  <si>
    <t>DREWPŁYT</t>
  </si>
  <si>
    <t>71756/8034/2021</t>
  </si>
  <si>
    <t>PHU DARKO Dariusz Wieder</t>
  </si>
  <si>
    <t>F/1022/21</t>
  </si>
  <si>
    <t>NORTEX</t>
  </si>
  <si>
    <t>1/2021</t>
  </si>
  <si>
    <t>serwer dla domeny nortex.pl</t>
  </si>
  <si>
    <t>umowa zlecenie za 07.2021</t>
  </si>
  <si>
    <t>umowa zlecenie za 07.2021 - dopłata wg nowej umowy</t>
  </si>
  <si>
    <t>73448/8034/2021</t>
  </si>
  <si>
    <t>139311/1149</t>
  </si>
  <si>
    <t>koszty administrowania za 07 2021</t>
  </si>
  <si>
    <t>Ryczałtowy zwrot drobnych kosztów za 07.2021</t>
  </si>
  <si>
    <t>Usługa DNS Anycast dla domeny nortex.pl (refaktura)</t>
  </si>
  <si>
    <t>3/2021</t>
  </si>
  <si>
    <t>2/2021</t>
  </si>
  <si>
    <t>PHU T. Sobieski</t>
  </si>
  <si>
    <t>serwer dla domeny paski.waw.pl</t>
  </si>
  <si>
    <t>Usługa DNS Anycast dla domeny nortex.pl</t>
  </si>
  <si>
    <t>Proforma 2417168/pro/2021
834/naz/08/2021</t>
  </si>
  <si>
    <t>102/2021</t>
  </si>
  <si>
    <t>naprawa urządzeń sterujących, wykrywczych systemu bezpieczeństwa instalacji gazowej</t>
  </si>
  <si>
    <t>K/142/07/2021</t>
  </si>
  <si>
    <t>usunięcia gniazda os</t>
  </si>
  <si>
    <t>Molenda Systemy Bezpieczeństwa Grzegorz Molenda</t>
  </si>
  <si>
    <t>840/2021</t>
  </si>
  <si>
    <t>Modernizacja instalacji zbiorczej Tv/SAT</t>
  </si>
  <si>
    <t>15/2021</t>
  </si>
  <si>
    <t>Sprzątanie posesji W.M. Nad Raszynką 07.2021</t>
  </si>
  <si>
    <t>110/2021</t>
  </si>
  <si>
    <t>PHU AGROSTAR</t>
  </si>
  <si>
    <t>chemia do oprysków</t>
  </si>
  <si>
    <t>F/08/000194/2021</t>
  </si>
  <si>
    <t>usługi księgowe za 07.2021</t>
  </si>
  <si>
    <t>51601/71/2021/F</t>
  </si>
  <si>
    <t>Certyfikat SSL (ssl_20842, nazwaSSL) z szyfrowaniem RSA 2048-bit dla serwera (1 rok)</t>
  </si>
  <si>
    <t>Proforma 2550688/pro/2021
12976/naz/08/2021</t>
  </si>
  <si>
    <t>2/08/2021</t>
  </si>
  <si>
    <t>Wniebowzięci sp. z o.o.</t>
  </si>
  <si>
    <t>Naprawa dachu</t>
  </si>
  <si>
    <t>Pistolet malarski Yato YT-82553</t>
  </si>
  <si>
    <t>ELEKTROGIN S.C. D. GINTER M. GINTER</t>
  </si>
  <si>
    <t>KTR 4901 0202 5732 1700 1341</t>
  </si>
  <si>
    <t>KTR 1901 0202 5732 1700 1351</t>
  </si>
  <si>
    <t>F/082168/21</t>
  </si>
  <si>
    <t>umowa zlecenie za 08.2021</t>
  </si>
  <si>
    <t>17/2021</t>
  </si>
  <si>
    <t>Sprzątanie posesji W.M. Nad Raszynką 08.2021</t>
  </si>
  <si>
    <t>Ryczałtowy zwrot drobnych kosztów za 08.2021</t>
  </si>
  <si>
    <t>koszty administrowania za 08 2021</t>
  </si>
  <si>
    <t>Usługa Hosting Cloud Biznes nadraszynka.nazwa.pl z rozszerzona
ochrona DDoS, WAF i zabezpieczeniem SPF/DKIM/DMARC (1 rok)</t>
  </si>
  <si>
    <t>Proforma 2767031/pro/2021
3835/naz/09/2021</t>
  </si>
  <si>
    <t>EKOIDEA Tomasz Olek</t>
  </si>
  <si>
    <t>F /1 /21/000189</t>
  </si>
  <si>
    <t>Serwis stacji uzdatniania wody</t>
  </si>
  <si>
    <t>078168/0811</t>
  </si>
  <si>
    <t>LEROY-MERLIN</t>
  </si>
  <si>
    <t>farba do wiaty</t>
  </si>
  <si>
    <t>078017/0811</t>
  </si>
  <si>
    <t>51601/72/2021/F</t>
  </si>
  <si>
    <t>F/09/000192/2021</t>
  </si>
  <si>
    <t>usługi księgowe za 08.2021</t>
  </si>
  <si>
    <t>FV 06/09/2021</t>
  </si>
  <si>
    <t>IMPRESTONE</t>
  </si>
  <si>
    <t>kamień łamany</t>
  </si>
  <si>
    <t>umowa zlecenie za 09.2021</t>
  </si>
  <si>
    <t>opłata za przelew z konta oszczędnościowego</t>
  </si>
  <si>
    <t>prowizja zaległa</t>
  </si>
  <si>
    <t>opłata za przelew internetowy</t>
  </si>
  <si>
    <t>opłata pocztowe</t>
  </si>
  <si>
    <t>opłata za zlecenie stałe</t>
  </si>
  <si>
    <t>opłata za powiadomienie</t>
  </si>
  <si>
    <t>12976/naz/08/2021</t>
  </si>
  <si>
    <t>zwrot nadpłaty do faktury pro-forma</t>
  </si>
  <si>
    <t>koszty administrowania za 09 2021</t>
  </si>
  <si>
    <t>Ryczałtowy zwrot drobnych kosztów za 09.2021</t>
  </si>
  <si>
    <t>19/2021</t>
  </si>
  <si>
    <t>Sprzątanie posesji W.M. Nad Raszynką 09.2021</t>
  </si>
  <si>
    <t>F/10/000188/2021</t>
  </si>
  <si>
    <t>usługi księgowe za 09.2021</t>
  </si>
  <si>
    <t>51601/73/2021/F</t>
  </si>
  <si>
    <t>umowa zlecenie za 10.2021</t>
  </si>
  <si>
    <t>koszty administrowania za 10 2021</t>
  </si>
  <si>
    <t>Ryczałtowy zwrot drobnych kosztów za 10.2021</t>
  </si>
  <si>
    <t>12/10/2021</t>
  </si>
  <si>
    <t>Wymiana ław kominiarskich (37 mb) na budynku przy ul. Godebskiego 1C.</t>
  </si>
  <si>
    <t>Farba Śnieżka żółta połysk na rdzę 0,65 l.</t>
  </si>
  <si>
    <t>20/2021</t>
  </si>
  <si>
    <t>Sprzątanie posesji W.M. Nad Raszynką 10.2021</t>
  </si>
  <si>
    <t>2802558 FV 455</t>
  </si>
  <si>
    <t>BIMS PLUS</t>
  </si>
  <si>
    <t>sól tabletkowana do SUW</t>
  </si>
  <si>
    <t>2154/W/2021</t>
  </si>
  <si>
    <t>P.H.U. ED-MAR</t>
  </si>
  <si>
    <t>aktywacja karty płatniczej</t>
  </si>
  <si>
    <t>1326/2021</t>
  </si>
  <si>
    <t>115731/8034/2021</t>
  </si>
  <si>
    <t>Sól drogowa</t>
  </si>
  <si>
    <t>51601/74/2021/F</t>
  </si>
  <si>
    <t>usługi księgowe za 10.2021</t>
  </si>
  <si>
    <t>F/11/000184/2021</t>
  </si>
  <si>
    <t>KTR 8601 0202 5732 1700 1361</t>
  </si>
  <si>
    <t>koszty administrowania za 11 2021</t>
  </si>
  <si>
    <t>Ryczałtowy zwrot drobnych kosztów za 11.2021</t>
  </si>
  <si>
    <t>umowa zlecenie za 11.2021</t>
  </si>
  <si>
    <t>KTR 5601 0202 5732 1700 1371</t>
  </si>
  <si>
    <t>51601/75/2021/F</t>
  </si>
  <si>
    <t>F/12/000185/2021</t>
  </si>
  <si>
    <t>usługi księgowe za 11.2021</t>
  </si>
  <si>
    <t>4/12/2021</t>
  </si>
  <si>
    <t>WNIEBOWZIĘCI Sp. z o.o.</t>
  </si>
  <si>
    <t>Czyszczenie rynien (100 mb) budynku przy ul. Godebskiego 1C</t>
  </si>
  <si>
    <t>Wydatki na gaz od stycznia 2021 r.</t>
  </si>
  <si>
    <t>2021/806</t>
  </si>
  <si>
    <t>KOB-24 Grzegorz Wilczek</t>
  </si>
  <si>
    <t>Okresowa pięcioletnia i roczna kontrola stanu
technicznego budynku</t>
  </si>
  <si>
    <t>Pomiary instalacji elektrycznej - lokale mieszkalne i części wspólne.</t>
  </si>
  <si>
    <t>26/2021</t>
  </si>
  <si>
    <t>Sprzątanie posesji W.M. Nad Raszynką 11.2021</t>
  </si>
  <si>
    <t>umowa zlecenie za 12.2021</t>
  </si>
  <si>
    <t>koszty administrowania za 12 2021</t>
  </si>
  <si>
    <t>Ryczałtowy zwrot drobnych kosztów za 12.2021</t>
  </si>
  <si>
    <t>opłata za przelew z K.O.</t>
  </si>
  <si>
    <t>1/22</t>
  </si>
  <si>
    <t>Sprzątanie posesji W.M. Nad Raszynką 12.2021</t>
  </si>
  <si>
    <t>F/01/000181/2022</t>
  </si>
  <si>
    <t>usługi księgowe za 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</si>
</sst>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#,##0.00\ _z_ł"/>
    <numFmt numFmtId="166" formatCode="yyyy\-mm\-dd"/>
    <numFmt numFmtId="167" formatCode="[$-415]yyyy\-mm\-dd"/>
  </numFmts>
  <fonts count="23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36"/>
      <color rgb="FF00B050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11"/>
      <color rgb="FF0070C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b/>
      <vertAlign val="superscript"/>
      <sz val="11"/>
      <color rgb="FF000000"/>
      <name val="Czcionka tekstu podstawowego"/>
      <charset val="238"/>
    </font>
    <font>
      <i/>
      <sz val="11"/>
      <color rgb="FFFF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10"/>
      <color rgb="FF000000"/>
      <name val="Verdana"/>
      <family val="2"/>
      <charset val="238"/>
    </font>
    <font>
      <sz val="11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7DEE8"/>
        <bgColor rgb="FFC6EFCE"/>
      </patternFill>
    </fill>
    <fill>
      <patternFill patternType="solid">
        <fgColor rgb="FFA6A6A6"/>
        <bgColor rgb="FFC0C0C0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10" fontId="1" fillId="0" borderId="0" xfId="1" applyNumberFormat="1" applyBorder="1" applyAlignment="1">
      <alignment wrapText="1"/>
    </xf>
    <xf numFmtId="0" fontId="1" fillId="0" borderId="2" xfId="1" applyBorder="1" applyAlignment="1">
      <alignment horizontal="center"/>
    </xf>
    <xf numFmtId="0" fontId="3" fillId="0" borderId="2" xfId="1" applyFont="1" applyBorder="1"/>
    <xf numFmtId="4" fontId="3" fillId="3" borderId="2" xfId="1" applyNumberFormat="1" applyFont="1" applyFill="1" applyBorder="1" applyAlignment="1">
      <alignment horizontal="right"/>
    </xf>
    <xf numFmtId="4" fontId="3" fillId="2" borderId="2" xfId="1" applyNumberFormat="1" applyFont="1" applyFill="1" applyBorder="1" applyAlignment="1">
      <alignment horizontal="right"/>
    </xf>
    <xf numFmtId="2" fontId="6" fillId="0" borderId="3" xfId="1" applyNumberFormat="1" applyFont="1" applyBorder="1" applyAlignment="1">
      <alignment horizontal="center"/>
    </xf>
    <xf numFmtId="10" fontId="1" fillId="0" borderId="0" xfId="1" applyNumberFormat="1" applyBorder="1" applyAlignment="1">
      <alignment horizontal="left"/>
    </xf>
    <xf numFmtId="0" fontId="1" fillId="0" borderId="2" xfId="1" applyFont="1" applyBorder="1"/>
    <xf numFmtId="4" fontId="3" fillId="0" borderId="2" xfId="1" applyNumberFormat="1" applyFont="1" applyBorder="1" applyAlignment="1">
      <alignment horizontal="right"/>
    </xf>
    <xf numFmtId="0" fontId="8" fillId="0" borderId="0" xfId="1" applyFont="1"/>
    <xf numFmtId="2" fontId="9" fillId="0" borderId="3" xfId="1" applyNumberFormat="1" applyFont="1" applyBorder="1" applyAlignment="1">
      <alignment horizontal="center"/>
    </xf>
    <xf numFmtId="0" fontId="10" fillId="0" borderId="0" xfId="1" applyFont="1" applyAlignment="1">
      <alignment horizontal="center" vertical="center"/>
    </xf>
    <xf numFmtId="4" fontId="10" fillId="0" borderId="0" xfId="1" applyNumberFormat="1" applyFont="1" applyAlignment="1">
      <alignment horizontal="center" vertical="center"/>
    </xf>
    <xf numFmtId="0" fontId="1" fillId="4" borderId="2" xfId="1" applyFill="1" applyBorder="1" applyAlignment="1">
      <alignment horizontal="center"/>
    </xf>
    <xf numFmtId="0" fontId="11" fillId="0" borderId="4" xfId="1" applyFont="1" applyBorder="1" applyAlignment="1">
      <alignment horizontal="right"/>
    </xf>
    <xf numFmtId="4" fontId="11" fillId="3" borderId="2" xfId="1" applyNumberFormat="1" applyFont="1" applyFill="1" applyBorder="1" applyAlignment="1">
      <alignment horizontal="right"/>
    </xf>
    <xf numFmtId="4" fontId="11" fillId="2" borderId="2" xfId="1" applyNumberFormat="1" applyFont="1" applyFill="1" applyBorder="1" applyAlignment="1">
      <alignment horizontal="right"/>
    </xf>
    <xf numFmtId="0" fontId="12" fillId="0" borderId="0" xfId="1" applyFont="1" applyAlignment="1"/>
    <xf numFmtId="10" fontId="7" fillId="0" borderId="0" xfId="1" applyNumberFormat="1" applyFont="1" applyBorder="1" applyAlignment="1">
      <alignment horizontal="left"/>
    </xf>
    <xf numFmtId="0" fontId="10" fillId="0" borderId="0" xfId="1" applyFont="1"/>
    <xf numFmtId="0" fontId="8" fillId="0" borderId="0" xfId="1" applyFont="1" applyBorder="1"/>
    <xf numFmtId="0" fontId="1" fillId="0" borderId="5" xfId="1" applyBorder="1" applyAlignment="1">
      <alignment horizontal="center"/>
    </xf>
    <xf numFmtId="0" fontId="11" fillId="0" borderId="5" xfId="1" applyFont="1" applyBorder="1" applyAlignment="1">
      <alignment horizontal="right"/>
    </xf>
    <xf numFmtId="4" fontId="11" fillId="0" borderId="5" xfId="1" applyNumberFormat="1" applyFont="1" applyBorder="1" applyAlignment="1">
      <alignment horizontal="right"/>
    </xf>
    <xf numFmtId="4" fontId="7" fillId="0" borderId="5" xfId="1" applyNumberFormat="1" applyFont="1" applyBorder="1" applyAlignment="1">
      <alignment horizontal="right"/>
    </xf>
    <xf numFmtId="0" fontId="12" fillId="0" borderId="0" xfId="1" applyFont="1" applyBorder="1" applyAlignment="1"/>
    <xf numFmtId="0" fontId="10" fillId="0" borderId="0" xfId="1" applyFont="1" applyBorder="1"/>
    <xf numFmtId="165" fontId="7" fillId="0" borderId="2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right" vertical="center"/>
    </xf>
    <xf numFmtId="0" fontId="1" fillId="0" borderId="0" xfId="1" applyBorder="1"/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165" fontId="7" fillId="3" borderId="2" xfId="1" applyNumberFormat="1" applyFont="1" applyFill="1" applyBorder="1" applyAlignment="1">
      <alignment horizontal="right" vertical="center" wrapText="1"/>
    </xf>
    <xf numFmtId="165" fontId="7" fillId="2" borderId="2" xfId="1" applyNumberFormat="1" applyFont="1" applyFill="1" applyBorder="1" applyAlignment="1">
      <alignment horizontal="right" vertical="center" wrapText="1"/>
    </xf>
    <xf numFmtId="10" fontId="13" fillId="0" borderId="0" xfId="1" applyNumberFormat="1" applyFont="1" applyBorder="1" applyAlignment="1">
      <alignment horizontal="left"/>
    </xf>
    <xf numFmtId="165" fontId="11" fillId="3" borderId="2" xfId="1" applyNumberFormat="1" applyFont="1" applyFill="1" applyBorder="1" applyAlignment="1">
      <alignment horizontal="right" vertical="center" wrapText="1"/>
    </xf>
    <xf numFmtId="0" fontId="1" fillId="0" borderId="0" xfId="1" applyFont="1" applyAlignment="1">
      <alignment horizontal="center"/>
    </xf>
    <xf numFmtId="165" fontId="1" fillId="0" borderId="0" xfId="1" applyNumberFormat="1" applyFont="1"/>
    <xf numFmtId="165" fontId="1" fillId="0" borderId="0" xfId="1" applyNumberFormat="1" applyFont="1" applyAlignment="1">
      <alignment horizontal="center"/>
    </xf>
    <xf numFmtId="0" fontId="1" fillId="0" borderId="2" xfId="1" applyFont="1" applyBorder="1" applyAlignment="1">
      <alignment horizontal="center"/>
    </xf>
    <xf numFmtId="165" fontId="1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2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4" fontId="0" fillId="0" borderId="0" xfId="0" applyNumberFormat="1"/>
    <xf numFmtId="164" fontId="0" fillId="0" borderId="2" xfId="0" applyNumberForma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4" fontId="0" fillId="0" borderId="2" xfId="0" applyNumberFormat="1" applyBorder="1"/>
    <xf numFmtId="4" fontId="14" fillId="0" borderId="2" xfId="0" applyNumberFormat="1" applyFont="1" applyBorder="1"/>
    <xf numFmtId="0" fontId="0" fillId="0" borderId="2" xfId="0" applyFont="1" applyBorder="1" applyAlignment="1">
      <alignment wrapText="1"/>
    </xf>
    <xf numFmtId="164" fontId="0" fillId="0" borderId="2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4" fontId="14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 vertical="center"/>
    </xf>
    <xf numFmtId="4" fontId="14" fillId="0" borderId="2" xfId="0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0" xfId="0" applyAlignment="1">
      <alignment horizontal="center"/>
    </xf>
    <xf numFmtId="0" fontId="17" fillId="0" borderId="0" xfId="0" applyFont="1"/>
    <xf numFmtId="2" fontId="0" fillId="0" borderId="2" xfId="0" applyNumberFormat="1" applyBorder="1"/>
    <xf numFmtId="167" fontId="0" fillId="0" borderId="2" xfId="0" applyNumberForma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2" fontId="0" fillId="0" borderId="6" xfId="0" applyNumberFormat="1" applyBorder="1"/>
    <xf numFmtId="49" fontId="0" fillId="0" borderId="2" xfId="0" applyNumberFormat="1" applyBorder="1"/>
    <xf numFmtId="2" fontId="14" fillId="0" borderId="2" xfId="0" applyNumberFormat="1" applyFont="1" applyBorder="1"/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49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left" vertical="center"/>
    </xf>
    <xf numFmtId="4" fontId="15" fillId="0" borderId="2" xfId="0" applyNumberFormat="1" applyFont="1" applyBorder="1" applyAlignment="1">
      <alignment horizontal="right" vertical="center"/>
    </xf>
    <xf numFmtId="0" fontId="15" fillId="0" borderId="0" xfId="0" applyFont="1"/>
    <xf numFmtId="4" fontId="15" fillId="0" borderId="0" xfId="0" applyNumberFormat="1" applyFont="1"/>
    <xf numFmtId="0" fontId="18" fillId="0" borderId="0" xfId="0" applyFont="1" applyBorder="1"/>
    <xf numFmtId="4" fontId="0" fillId="0" borderId="0" xfId="0" applyNumberFormat="1" applyBorder="1"/>
    <xf numFmtId="166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2" xfId="0" applyBorder="1" applyAlignment="1">
      <alignment vertical="center" wrapText="1"/>
    </xf>
    <xf numFmtId="4" fontId="15" fillId="0" borderId="2" xfId="0" applyNumberFormat="1" applyFont="1" applyBorder="1"/>
    <xf numFmtId="0" fontId="0" fillId="0" borderId="6" xfId="0" applyBorder="1" applyAlignment="1">
      <alignment wrapText="1"/>
    </xf>
    <xf numFmtId="166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16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left" wrapText="1"/>
    </xf>
    <xf numFmtId="166" fontId="0" fillId="0" borderId="2" xfId="0" applyNumberFormat="1" applyBorder="1" applyAlignment="1">
      <alignment horizontal="center"/>
    </xf>
    <xf numFmtId="0" fontId="20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166" fontId="15" fillId="0" borderId="2" xfId="0" applyNumberFormat="1" applyFont="1" applyBorder="1" applyAlignment="1">
      <alignment horizontal="left" vertical="center" wrapText="1"/>
    </xf>
    <xf numFmtId="166" fontId="15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49" fontId="15" fillId="0" borderId="2" xfId="0" applyNumberFormat="1" applyFont="1" applyBorder="1" applyAlignment="1">
      <alignment horizontal="left" vertical="center" wrapText="1"/>
    </xf>
    <xf numFmtId="0" fontId="0" fillId="0" borderId="6" xfId="0" applyFont="1" applyFill="1" applyBorder="1"/>
    <xf numFmtId="166" fontId="15" fillId="0" borderId="2" xfId="0" applyNumberFormat="1" applyFont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left" vertical="center"/>
    </xf>
    <xf numFmtId="49" fontId="15" fillId="0" borderId="2" xfId="0" applyNumberFormat="1" applyFont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/>
    <xf numFmtId="4" fontId="22" fillId="0" borderId="2" xfId="0" applyNumberFormat="1" applyFont="1" applyBorder="1"/>
    <xf numFmtId="0" fontId="7" fillId="0" borderId="2" xfId="1" applyFont="1" applyBorder="1" applyAlignment="1">
      <alignment horizontal="center" vertical="center"/>
    </xf>
    <xf numFmtId="165" fontId="11" fillId="2" borderId="2" xfId="1" applyNumberFormat="1" applyFont="1" applyFill="1" applyBorder="1" applyAlignment="1">
      <alignment horizontal="right"/>
    </xf>
    <xf numFmtId="0" fontId="2" fillId="0" borderId="0" xfId="1" applyFont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</cellXfs>
  <cellStyles count="2">
    <cellStyle name="Excel Built-in Explanatory Text" xfId="1" xr:uid="{00000000-0005-0000-0000-000000000000}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70C0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4A7EBB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l-PL" sz="1800" b="1" strike="noStrike" spc="-1">
                <a:solidFill>
                  <a:srgbClr val="000000"/>
                </a:solidFill>
                <a:latin typeface="Calibri"/>
              </a:rPr>
              <a:t>Zużycie gazu</a:t>
            </a:r>
          </a:p>
        </c:rich>
      </c:tx>
      <c:layout>
        <c:manualLayout>
          <c:xMode val="edge"/>
          <c:yMode val="edge"/>
          <c:x val="0.37572283915869198"/>
          <c:y val="1.9810933004521199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471841945438021E-2"/>
          <c:y val="9.9295030092218392E-2"/>
          <c:w val="0.77871971356293646"/>
          <c:h val="0.67403884162861027"/>
        </c:manualLayout>
      </c:layout>
      <c:lineChart>
        <c:grouping val="standard"/>
        <c:varyColors val="0"/>
        <c:ser>
          <c:idx val="0"/>
          <c:order val="0"/>
          <c:tx>
            <c:v>m3</c:v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GAZ!$A$5:$A$16</c15:sqref>
                  </c15:fullRef>
                </c:ext>
              </c:extLst>
              <c:f>(GAZ!$A$5:$A$6,GAZ!$A$8:$A$16)</c:f>
              <c:numCache>
                <c:formatCode>yyyy\-mm\-dd;@</c:formatCode>
                <c:ptCount val="11"/>
                <c:pt idx="0">
                  <c:v>44223</c:v>
                </c:pt>
                <c:pt idx="1">
                  <c:v>44237</c:v>
                </c:pt>
                <c:pt idx="2">
                  <c:v>44264</c:v>
                </c:pt>
                <c:pt idx="3">
                  <c:v>44300</c:v>
                </c:pt>
                <c:pt idx="4">
                  <c:v>44329</c:v>
                </c:pt>
                <c:pt idx="5">
                  <c:v>44361</c:v>
                </c:pt>
                <c:pt idx="6">
                  <c:v>44395</c:v>
                </c:pt>
                <c:pt idx="7">
                  <c:v>44418</c:v>
                </c:pt>
                <c:pt idx="8">
                  <c:v>44449</c:v>
                </c:pt>
                <c:pt idx="9">
                  <c:v>44482</c:v>
                </c:pt>
                <c:pt idx="10">
                  <c:v>44514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GAZ!$E$5:$E$23</c15:sqref>
                  </c15:fullRef>
                </c:ext>
              </c:extLst>
              <c:f>(GAZ!$E$5:$E$6,GAZ!$E$8:$E$23)</c:f>
              <c:numCache>
                <c:formatCode>#,##0</c:formatCode>
                <c:ptCount val="18"/>
                <c:pt idx="0">
                  <c:v>2327</c:v>
                </c:pt>
                <c:pt idx="1">
                  <c:v>2658</c:v>
                </c:pt>
                <c:pt idx="2">
                  <c:v>2657</c:v>
                </c:pt>
                <c:pt idx="3">
                  <c:v>2327</c:v>
                </c:pt>
                <c:pt idx="4">
                  <c:v>1675</c:v>
                </c:pt>
                <c:pt idx="5">
                  <c:v>979</c:v>
                </c:pt>
                <c:pt idx="6">
                  <c:v>626</c:v>
                </c:pt>
                <c:pt idx="7">
                  <c:v>600</c:v>
                </c:pt>
                <c:pt idx="8">
                  <c:v>635</c:v>
                </c:pt>
                <c:pt idx="9">
                  <c:v>879</c:v>
                </c:pt>
                <c:pt idx="10">
                  <c:v>1432</c:v>
                </c:pt>
                <c:pt idx="11">
                  <c:v>1829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9C-4B6E-8468-72AC6D84E888}"/>
            </c:ext>
          </c:extLst>
        </c:ser>
        <c:ser>
          <c:idx val="1"/>
          <c:order val="1"/>
          <c:tx>
            <c:v>kWh</c:v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GAZ!$A$5:$A$16</c15:sqref>
                  </c15:fullRef>
                </c:ext>
              </c:extLst>
              <c:f>(GAZ!$A$5:$A$6,GAZ!$A$8:$A$16)</c:f>
              <c:numCache>
                <c:formatCode>yyyy\-mm\-dd;@</c:formatCode>
                <c:ptCount val="11"/>
                <c:pt idx="0">
                  <c:v>44223</c:v>
                </c:pt>
                <c:pt idx="1">
                  <c:v>44237</c:v>
                </c:pt>
                <c:pt idx="2">
                  <c:v>44264</c:v>
                </c:pt>
                <c:pt idx="3">
                  <c:v>44300</c:v>
                </c:pt>
                <c:pt idx="4">
                  <c:v>44329</c:v>
                </c:pt>
                <c:pt idx="5">
                  <c:v>44361</c:v>
                </c:pt>
                <c:pt idx="6">
                  <c:v>44395</c:v>
                </c:pt>
                <c:pt idx="7">
                  <c:v>44418</c:v>
                </c:pt>
                <c:pt idx="8">
                  <c:v>44449</c:v>
                </c:pt>
                <c:pt idx="9">
                  <c:v>44482</c:v>
                </c:pt>
                <c:pt idx="10">
                  <c:v>44514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GAZ!$F$5:$F$19</c15:sqref>
                  </c15:fullRef>
                </c:ext>
              </c:extLst>
              <c:f>(GAZ!$F$5:$F$6,GAZ!$F$8:$F$19)</c:f>
              <c:numCache>
                <c:formatCode>#,##0</c:formatCode>
                <c:ptCount val="14"/>
                <c:pt idx="0">
                  <c:v>26207</c:v>
                </c:pt>
                <c:pt idx="1">
                  <c:v>29980</c:v>
                </c:pt>
                <c:pt idx="2">
                  <c:v>29931</c:v>
                </c:pt>
                <c:pt idx="3">
                  <c:v>26160</c:v>
                </c:pt>
                <c:pt idx="4">
                  <c:v>18827</c:v>
                </c:pt>
                <c:pt idx="5">
                  <c:v>11663</c:v>
                </c:pt>
                <c:pt idx="6">
                  <c:v>7036</c:v>
                </c:pt>
                <c:pt idx="7">
                  <c:v>6742</c:v>
                </c:pt>
                <c:pt idx="8">
                  <c:v>7131</c:v>
                </c:pt>
                <c:pt idx="9">
                  <c:v>9839</c:v>
                </c:pt>
                <c:pt idx="10">
                  <c:v>16093</c:v>
                </c:pt>
                <c:pt idx="11">
                  <c:v>20520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E9-460E-AB10-BD621CBF7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smooth val="0"/>
        <c:axId val="172649472"/>
        <c:axId val="172671744"/>
      </c:lineChart>
      <c:catAx>
        <c:axId val="172649472"/>
        <c:scaling>
          <c:orientation val="minMax"/>
        </c:scaling>
        <c:delete val="0"/>
        <c:axPos val="b"/>
        <c:numFmt formatCode="yyyy/mm/dd;@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 vert="horz"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72671744"/>
        <c:crosses val="autoZero"/>
        <c:auto val="1"/>
        <c:lblAlgn val="ctr"/>
        <c:lblOffset val="100"/>
        <c:noMultiLvlLbl val="1"/>
      </c:catAx>
      <c:valAx>
        <c:axId val="17267174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72649472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552449</xdr:colOff>
      <xdr:row>1</xdr:row>
      <xdr:rowOff>133185</xdr:rowOff>
    </xdr:from>
    <xdr:to>
      <xdr:col>18</xdr:col>
      <xdr:colOff>8534</xdr:colOff>
      <xdr:row>27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1"/>
  <sheetViews>
    <sheetView showGridLines="0" tabSelected="1" zoomScale="85" zoomScaleNormal="85" workbookViewId="0">
      <pane ySplit="1" topLeftCell="A2" activePane="bottomLeft" state="frozen"/>
      <selection activeCell="B1" sqref="B1"/>
      <selection pane="bottomLeft" activeCell="B3" sqref="B3:E3"/>
    </sheetView>
  </sheetViews>
  <sheetFormatPr defaultColWidth="9" defaultRowHeight="15"/>
  <cols>
    <col min="1" max="1" width="6.25" style="1" customWidth="1"/>
    <col min="2" max="2" width="4.125" style="2" customWidth="1"/>
    <col min="3" max="3" width="49.375" style="2" customWidth="1"/>
    <col min="4" max="4" width="9.75" style="1" customWidth="1"/>
    <col min="5" max="5" width="10.25" style="2" customWidth="1"/>
    <col min="6" max="6" width="1.375" style="3" customWidth="1"/>
    <col min="7" max="7" width="9.5" style="4" customWidth="1"/>
    <col min="8" max="8" width="9" style="1"/>
    <col min="9" max="9" width="6.75" style="1" customWidth="1"/>
    <col min="10" max="11" width="7.75" style="1" customWidth="1"/>
    <col min="12" max="12" width="6.75" style="1" customWidth="1"/>
    <col min="13" max="1025" width="9" style="1"/>
  </cols>
  <sheetData>
    <row r="1" spans="2:7" ht="23.25" customHeight="1">
      <c r="B1" s="139" t="s">
        <v>61</v>
      </c>
      <c r="C1" s="139"/>
      <c r="D1" s="139"/>
      <c r="E1" s="139"/>
      <c r="F1" s="139"/>
      <c r="G1" s="139"/>
    </row>
    <row r="2" spans="2:7" ht="23.25" customHeight="1">
      <c r="B2" s="5"/>
      <c r="C2" s="6" t="s">
        <v>0</v>
      </c>
      <c r="D2" s="140">
        <v>44574</v>
      </c>
      <c r="E2" s="140"/>
      <c r="F2" s="7"/>
      <c r="G2" s="8" t="s">
        <v>1</v>
      </c>
    </row>
    <row r="3" spans="2:7" ht="9" customHeight="1">
      <c r="B3" s="141"/>
      <c r="C3" s="141"/>
      <c r="D3" s="141"/>
      <c r="E3" s="141"/>
      <c r="F3" s="9"/>
    </row>
    <row r="4" spans="2:7" ht="18.75" customHeight="1">
      <c r="B4" s="10" t="s">
        <v>2</v>
      </c>
      <c r="C4" s="10" t="s">
        <v>3</v>
      </c>
      <c r="D4" s="11" t="s">
        <v>4</v>
      </c>
      <c r="E4" s="11" t="s">
        <v>5</v>
      </c>
      <c r="F4" s="12"/>
      <c r="G4" s="13"/>
    </row>
    <row r="5" spans="2:7">
      <c r="B5" s="14">
        <v>1</v>
      </c>
      <c r="C5" s="15" t="s">
        <v>6</v>
      </c>
      <c r="D5" s="16">
        <v>10200</v>
      </c>
      <c r="E5" s="17">
        <f>ADM!E31</f>
        <v>10700</v>
      </c>
      <c r="F5" s="18"/>
      <c r="G5" s="19">
        <f>E5/D5</f>
        <v>1.0490196078431373</v>
      </c>
    </row>
    <row r="6" spans="2:7">
      <c r="B6" s="14">
        <v>2</v>
      </c>
      <c r="C6" s="20" t="s">
        <v>7</v>
      </c>
      <c r="D6" s="16">
        <v>6695</v>
      </c>
      <c r="E6" s="17">
        <f>KSIĘ!E18</f>
        <v>6180</v>
      </c>
      <c r="F6" s="18"/>
      <c r="G6" s="19">
        <f>E6/D6</f>
        <v>0.92307692307692313</v>
      </c>
    </row>
    <row r="7" spans="2:7">
      <c r="B7" s="14">
        <v>3</v>
      </c>
      <c r="C7" s="20" t="s">
        <v>8</v>
      </c>
      <c r="D7" s="16">
        <v>1800</v>
      </c>
      <c r="E7" s="17">
        <f>ZARZĄD!E19</f>
        <v>1200</v>
      </c>
      <c r="F7" s="18"/>
      <c r="G7" s="19">
        <f>E7/D7</f>
        <v>0.66666666666666663</v>
      </c>
    </row>
    <row r="8" spans="2:7">
      <c r="B8" s="14">
        <v>4</v>
      </c>
      <c r="C8" s="20" t="s">
        <v>9</v>
      </c>
      <c r="D8" s="16">
        <v>350</v>
      </c>
      <c r="E8" s="17">
        <f>'BANK,POCZTA,POLIGR'!E33</f>
        <v>168.55999999999997</v>
      </c>
      <c r="F8" s="18"/>
      <c r="G8" s="19">
        <f>E8/D8</f>
        <v>0.48159999999999992</v>
      </c>
    </row>
    <row r="9" spans="2:7">
      <c r="B9" s="14">
        <v>5</v>
      </c>
      <c r="C9" s="20" t="s">
        <v>10</v>
      </c>
      <c r="D9" s="16">
        <v>2600</v>
      </c>
      <c r="E9" s="17">
        <f>UBEZP!E8</f>
        <v>2194</v>
      </c>
      <c r="F9" s="18"/>
      <c r="G9" s="19">
        <f>E9/D9</f>
        <v>0.8438461538461538</v>
      </c>
    </row>
    <row r="10" spans="2:7">
      <c r="B10" s="14">
        <v>6</v>
      </c>
      <c r="C10" s="20" t="s">
        <v>11</v>
      </c>
      <c r="D10" s="21">
        <v>0</v>
      </c>
      <c r="E10" s="21">
        <f>ZEBRANIA!E12</f>
        <v>0</v>
      </c>
      <c r="F10" s="18"/>
      <c r="G10" s="19"/>
    </row>
    <row r="11" spans="2:7">
      <c r="B11" s="14">
        <v>7</v>
      </c>
      <c r="C11" s="20" t="s">
        <v>12</v>
      </c>
      <c r="D11" s="16">
        <v>2300</v>
      </c>
      <c r="E11" s="17">
        <f>PRZEGLĄDY!E11</f>
        <v>3019.65</v>
      </c>
      <c r="F11" s="18"/>
      <c r="G11" s="19">
        <f t="shared" ref="G11:G19" si="0">E11/D11</f>
        <v>1.3128913043478261</v>
      </c>
    </row>
    <row r="12" spans="2:7">
      <c r="B12" s="14">
        <v>8</v>
      </c>
      <c r="C12" s="20" t="s">
        <v>13</v>
      </c>
      <c r="D12" s="16">
        <v>1800</v>
      </c>
      <c r="E12" s="17">
        <f>KONS.KOTŁ!E14</f>
        <v>4138.9400000000005</v>
      </c>
      <c r="F12" s="18"/>
      <c r="G12" s="19">
        <f t="shared" si="0"/>
        <v>2.2994111111111115</v>
      </c>
    </row>
    <row r="13" spans="2:7">
      <c r="B13" s="14">
        <v>9</v>
      </c>
      <c r="C13" s="20" t="s">
        <v>14</v>
      </c>
      <c r="D13" s="16">
        <v>1700</v>
      </c>
      <c r="E13" s="17">
        <f>PRĄD!E19</f>
        <v>1438.39</v>
      </c>
      <c r="F13" s="18"/>
      <c r="G13" s="19">
        <f t="shared" si="0"/>
        <v>0.84611176470588245</v>
      </c>
    </row>
    <row r="14" spans="2:7">
      <c r="B14" s="14">
        <v>10</v>
      </c>
      <c r="C14" s="20" t="s">
        <v>15</v>
      </c>
      <c r="D14" s="16">
        <v>1200</v>
      </c>
      <c r="E14" s="17">
        <f>WODA!E13</f>
        <v>893.92</v>
      </c>
      <c r="F14" s="18"/>
      <c r="G14" s="19">
        <f t="shared" si="0"/>
        <v>0.74493333333333334</v>
      </c>
    </row>
    <row r="15" spans="2:7">
      <c r="B15" s="14">
        <v>11</v>
      </c>
      <c r="C15" s="20" t="s">
        <v>16</v>
      </c>
      <c r="D15" s="16">
        <v>7200</v>
      </c>
      <c r="E15" s="17">
        <f>CZYST!E17</f>
        <v>9600</v>
      </c>
      <c r="F15" s="18"/>
      <c r="G15" s="19">
        <f t="shared" si="0"/>
        <v>1.3333333333333333</v>
      </c>
    </row>
    <row r="16" spans="2:7">
      <c r="B16" s="14">
        <v>12</v>
      </c>
      <c r="C16" s="20" t="s">
        <v>17</v>
      </c>
      <c r="D16" s="16">
        <v>8100</v>
      </c>
      <c r="E16" s="17">
        <f>PR.GOSP!E46</f>
        <v>10287.359999999999</v>
      </c>
      <c r="F16" s="18"/>
      <c r="G16" s="19">
        <f t="shared" si="0"/>
        <v>1.2700444444444443</v>
      </c>
    </row>
    <row r="17" spans="2:17" s="22" customFormat="1">
      <c r="B17" s="14">
        <v>13</v>
      </c>
      <c r="C17" s="15" t="s">
        <v>18</v>
      </c>
      <c r="D17" s="16">
        <v>600</v>
      </c>
      <c r="E17" s="17">
        <f>KONS.DACH!E14</f>
        <v>3024</v>
      </c>
      <c r="F17" s="23"/>
      <c r="G17" s="19">
        <f t="shared" si="0"/>
        <v>5.04</v>
      </c>
    </row>
    <row r="18" spans="2:17">
      <c r="B18" s="14">
        <v>14</v>
      </c>
      <c r="C18" s="20" t="s">
        <v>19</v>
      </c>
      <c r="D18" s="16">
        <v>7200</v>
      </c>
      <c r="E18" s="17">
        <f>INNE!E58</f>
        <v>17744.350000000002</v>
      </c>
      <c r="F18" s="18"/>
      <c r="G18" s="19">
        <f t="shared" si="0"/>
        <v>2.4644930555555558</v>
      </c>
      <c r="H18" s="24"/>
      <c r="I18" s="24"/>
      <c r="J18" s="24"/>
      <c r="K18" s="24"/>
      <c r="L18" s="24"/>
      <c r="M18" s="24"/>
      <c r="N18" s="24"/>
      <c r="O18" s="24"/>
      <c r="P18" s="24"/>
      <c r="Q18" s="25"/>
    </row>
    <row r="19" spans="2:17" s="22" customFormat="1" ht="15.75">
      <c r="B19" s="26"/>
      <c r="C19" s="27" t="s">
        <v>20</v>
      </c>
      <c r="D19" s="28">
        <f>SUM(D5:D18)</f>
        <v>51745</v>
      </c>
      <c r="E19" s="29">
        <f>SUM(E5:E18)</f>
        <v>70589.17</v>
      </c>
      <c r="F19" s="30"/>
      <c r="G19" s="31">
        <f t="shared" si="0"/>
        <v>1.3641737365929074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2:17" s="33" customFormat="1" ht="15.75">
      <c r="B20" s="34"/>
      <c r="C20" s="35"/>
      <c r="D20" s="36"/>
      <c r="E20" s="37"/>
      <c r="F20" s="38"/>
      <c r="G20" s="31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2:17" ht="15" customHeight="1">
      <c r="B21" s="10" t="s">
        <v>2</v>
      </c>
      <c r="C21" s="10" t="s">
        <v>21</v>
      </c>
      <c r="D21" s="40" t="s">
        <v>4</v>
      </c>
      <c r="E21" s="40" t="s">
        <v>5</v>
      </c>
      <c r="F21" s="41"/>
      <c r="G21" s="31"/>
      <c r="H21" s="42"/>
      <c r="I21" s="3"/>
      <c r="J21" s="3"/>
      <c r="K21" s="3"/>
      <c r="L21" s="3"/>
      <c r="M21" s="42"/>
    </row>
    <row r="22" spans="2:17" ht="15" customHeight="1">
      <c r="B22" s="43">
        <v>1</v>
      </c>
      <c r="C22" s="44" t="s">
        <v>22</v>
      </c>
      <c r="D22" s="45">
        <v>3000</v>
      </c>
      <c r="E22" s="46">
        <f>'F.R. 1'!E24</f>
        <v>10476</v>
      </c>
      <c r="F22" s="41"/>
      <c r="G22" s="47">
        <f t="shared" ref="G22:G25" si="1">E22/D22</f>
        <v>3.492</v>
      </c>
      <c r="H22" s="42"/>
      <c r="I22" s="3"/>
      <c r="J22" s="3"/>
      <c r="K22" s="3"/>
      <c r="L22" s="3"/>
      <c r="M22" s="42"/>
    </row>
    <row r="23" spans="2:17" ht="15" customHeight="1">
      <c r="B23" s="43">
        <v>2</v>
      </c>
      <c r="C23" s="44" t="s">
        <v>23</v>
      </c>
      <c r="D23" s="48">
        <v>6000</v>
      </c>
      <c r="E23" s="46">
        <f>'F.R. 2'!E16</f>
        <v>0</v>
      </c>
      <c r="F23" s="41"/>
      <c r="G23" s="47">
        <f t="shared" si="1"/>
        <v>0</v>
      </c>
      <c r="H23" s="42"/>
      <c r="I23" s="3"/>
      <c r="J23" s="3"/>
      <c r="K23" s="3"/>
      <c r="L23" s="3"/>
      <c r="M23" s="42"/>
    </row>
    <row r="24" spans="2:17" ht="15" customHeight="1">
      <c r="B24" s="43">
        <v>8</v>
      </c>
      <c r="C24" s="44" t="s">
        <v>24</v>
      </c>
      <c r="D24" s="48">
        <v>20000</v>
      </c>
      <c r="E24" s="46">
        <f>'F.R. 8'!E22</f>
        <v>0</v>
      </c>
      <c r="F24" s="41"/>
      <c r="G24" s="47">
        <f t="shared" si="1"/>
        <v>0</v>
      </c>
      <c r="H24" s="42"/>
      <c r="I24" s="3"/>
      <c r="J24" s="3"/>
      <c r="K24" s="3"/>
      <c r="L24" s="3"/>
      <c r="M24" s="42"/>
    </row>
    <row r="25" spans="2:17" ht="15" customHeight="1">
      <c r="B25" s="43">
        <v>9</v>
      </c>
      <c r="C25" s="44" t="s">
        <v>25</v>
      </c>
      <c r="D25" s="48">
        <v>14000</v>
      </c>
      <c r="E25" s="46">
        <f>'F.R. 9'!E16</f>
        <v>0</v>
      </c>
      <c r="F25" s="41"/>
      <c r="G25" s="47">
        <f t="shared" si="1"/>
        <v>0</v>
      </c>
      <c r="H25" s="42"/>
      <c r="I25" s="3"/>
      <c r="J25" s="3"/>
      <c r="K25" s="3"/>
      <c r="L25" s="3"/>
      <c r="M25" s="42"/>
    </row>
    <row r="26" spans="2:17">
      <c r="B26" s="49"/>
      <c r="C26" s="49"/>
      <c r="D26" s="50"/>
      <c r="E26" s="51"/>
    </row>
    <row r="27" spans="2:17">
      <c r="B27" s="10" t="s">
        <v>2</v>
      </c>
      <c r="C27" s="137" t="s">
        <v>26</v>
      </c>
      <c r="D27" s="137"/>
      <c r="E27" s="137"/>
    </row>
    <row r="28" spans="2:17">
      <c r="B28" s="52" t="s">
        <v>27</v>
      </c>
      <c r="C28" s="20" t="s">
        <v>306</v>
      </c>
      <c r="D28" s="138">
        <f>GAZ!G24</f>
        <v>56164.160000000003</v>
      </c>
      <c r="E28" s="138"/>
    </row>
    <row r="29" spans="2:17">
      <c r="B29" s="49"/>
      <c r="C29" s="49"/>
      <c r="D29" s="53"/>
      <c r="E29" s="53"/>
    </row>
    <row r="30" spans="2:17" s="22" customFormat="1" ht="15.75">
      <c r="B30" s="10" t="s">
        <v>2</v>
      </c>
      <c r="C30" s="137" t="s">
        <v>28</v>
      </c>
      <c r="D30" s="137"/>
      <c r="E30" s="137"/>
      <c r="F30" s="30"/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2:17" s="22" customFormat="1" ht="15.75">
      <c r="B31" s="52">
        <v>1</v>
      </c>
      <c r="C31" s="20"/>
      <c r="D31" s="138">
        <f>Przychody!E25</f>
        <v>836.18000000000006</v>
      </c>
      <c r="E31" s="138"/>
      <c r="F31" s="30"/>
      <c r="G31" s="31"/>
      <c r="H31" s="32"/>
      <c r="I31" s="32"/>
      <c r="J31" s="32"/>
      <c r="K31" s="32"/>
      <c r="L31" s="32"/>
      <c r="M31" s="32"/>
      <c r="N31" s="32"/>
      <c r="O31" s="32"/>
      <c r="P31" s="32"/>
      <c r="Q31" s="32"/>
    </row>
  </sheetData>
  <mergeCells count="7">
    <mergeCell ref="C30:E30"/>
    <mergeCell ref="D31:E31"/>
    <mergeCell ref="B1:G1"/>
    <mergeCell ref="D2:E2"/>
    <mergeCell ref="B3:E3"/>
    <mergeCell ref="C27:E27"/>
    <mergeCell ref="D28:E28"/>
  </mergeCells>
  <conditionalFormatting sqref="G5:G9 G11:G19 G22:G25">
    <cfRule type="cellIs" dxfId="1" priority="2" operator="lessThan">
      <formula>1</formula>
    </cfRule>
    <cfRule type="cellIs" dxfId="0" priority="3" operator="greaterThan">
      <formula>1</formula>
    </cfRule>
  </conditionalFormatting>
  <pageMargins left="0.42986111111111103" right="0.29027777777777802" top="0.359722222222222" bottom="0.2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8"/>
  <sheetViews>
    <sheetView zoomScaleNormal="100" workbookViewId="0">
      <pane ySplit="1" topLeftCell="A11" activePane="bottomLeft" state="frozen"/>
      <selection pane="bottomLeft" activeCell="E41" sqref="E41"/>
    </sheetView>
  </sheetViews>
  <sheetFormatPr defaultColWidth="8.625" defaultRowHeight="14.25"/>
  <cols>
    <col min="1" max="1" width="11.125" customWidth="1"/>
    <col min="2" max="2" width="24" style="92" bestFit="1" customWidth="1"/>
    <col min="3" max="3" width="40.75" style="93" customWidth="1"/>
    <col min="4" max="4" width="74.125" style="93" customWidth="1"/>
    <col min="5" max="5" width="15.25" style="94" customWidth="1"/>
  </cols>
  <sheetData>
    <row r="1" spans="1:8" ht="15">
      <c r="A1" s="142" t="s">
        <v>47</v>
      </c>
      <c r="B1" s="142"/>
      <c r="C1" s="142"/>
      <c r="D1" s="142"/>
      <c r="E1" s="142"/>
      <c r="F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95" t="s">
        <v>31</v>
      </c>
      <c r="C4" s="96" t="s">
        <v>48</v>
      </c>
      <c r="D4" s="96" t="s">
        <v>33</v>
      </c>
      <c r="E4" s="97" t="s">
        <v>34</v>
      </c>
      <c r="G4" s="58"/>
    </row>
    <row r="5" spans="1:8" s="101" customFormat="1" ht="28.5">
      <c r="A5" s="98">
        <v>44198</v>
      </c>
      <c r="B5" s="129" t="s">
        <v>64</v>
      </c>
      <c r="C5" s="99" t="s">
        <v>62</v>
      </c>
      <c r="D5" s="99" t="s">
        <v>63</v>
      </c>
      <c r="E5" s="100">
        <v>147.6</v>
      </c>
      <c r="G5" s="102"/>
    </row>
    <row r="6" spans="1:8">
      <c r="A6" s="98">
        <v>44212</v>
      </c>
      <c r="B6" s="88" t="s">
        <v>70</v>
      </c>
      <c r="C6" s="99" t="s">
        <v>69</v>
      </c>
      <c r="D6" s="99" t="s">
        <v>68</v>
      </c>
      <c r="E6" s="100">
        <v>400</v>
      </c>
      <c r="G6" s="58"/>
    </row>
    <row r="7" spans="1:8" ht="28.5">
      <c r="A7" s="127">
        <v>44223</v>
      </c>
      <c r="B7" s="88" t="s">
        <v>82</v>
      </c>
      <c r="C7" s="126" t="s">
        <v>81</v>
      </c>
      <c r="D7" s="99" t="s">
        <v>83</v>
      </c>
      <c r="E7" s="100">
        <v>270</v>
      </c>
      <c r="F7" s="58"/>
      <c r="G7" s="58"/>
    </row>
    <row r="8" spans="1:8">
      <c r="A8" s="98">
        <v>44225</v>
      </c>
      <c r="B8" s="88" t="s">
        <v>71</v>
      </c>
      <c r="C8" s="99" t="s">
        <v>72</v>
      </c>
      <c r="D8" s="99" t="s">
        <v>73</v>
      </c>
      <c r="E8" s="100">
        <v>44.44</v>
      </c>
      <c r="G8" s="54"/>
      <c r="H8" s="58"/>
    </row>
    <row r="9" spans="1:8">
      <c r="A9" s="98">
        <v>44283</v>
      </c>
      <c r="B9" s="88" t="s">
        <v>119</v>
      </c>
      <c r="C9" s="99" t="s">
        <v>120</v>
      </c>
      <c r="D9" s="99" t="s">
        <v>121</v>
      </c>
      <c r="E9" s="100">
        <v>425</v>
      </c>
      <c r="G9" s="54"/>
      <c r="H9" s="58"/>
    </row>
    <row r="10" spans="1:8">
      <c r="A10" s="98">
        <v>44288</v>
      </c>
      <c r="B10" s="88" t="s">
        <v>116</v>
      </c>
      <c r="C10" s="99" t="s">
        <v>117</v>
      </c>
      <c r="D10" s="99" t="s">
        <v>118</v>
      </c>
      <c r="E10" s="100">
        <v>324</v>
      </c>
      <c r="G10" s="54"/>
      <c r="H10" s="58"/>
    </row>
    <row r="11" spans="1:8">
      <c r="A11" s="98">
        <v>44298</v>
      </c>
      <c r="B11" s="88" t="s">
        <v>137</v>
      </c>
      <c r="C11" s="99" t="s">
        <v>138</v>
      </c>
      <c r="D11" s="99" t="s">
        <v>139</v>
      </c>
      <c r="E11" s="100">
        <v>54.5</v>
      </c>
      <c r="G11" s="54"/>
      <c r="H11" s="58"/>
    </row>
    <row r="12" spans="1:8">
      <c r="A12" s="98">
        <v>44319</v>
      </c>
      <c r="B12" s="88" t="s">
        <v>132</v>
      </c>
      <c r="C12" s="99" t="s">
        <v>134</v>
      </c>
      <c r="D12" s="99" t="s">
        <v>133</v>
      </c>
      <c r="E12" s="100">
        <v>94.99</v>
      </c>
      <c r="G12" s="54"/>
      <c r="H12" s="58"/>
    </row>
    <row r="13" spans="1:8">
      <c r="A13" s="98">
        <v>44354</v>
      </c>
      <c r="B13" s="92" t="s">
        <v>154</v>
      </c>
      <c r="C13" s="88" t="s">
        <v>155</v>
      </c>
      <c r="D13" s="99" t="s">
        <v>156</v>
      </c>
      <c r="E13" s="100">
        <v>36.9</v>
      </c>
      <c r="G13" s="58"/>
    </row>
    <row r="14" spans="1:8">
      <c r="A14" s="98">
        <v>44357</v>
      </c>
      <c r="B14" s="88" t="s">
        <v>160</v>
      </c>
      <c r="C14" s="99" t="s">
        <v>161</v>
      </c>
      <c r="D14" s="99" t="s">
        <v>162</v>
      </c>
      <c r="E14" s="100">
        <v>47.99</v>
      </c>
      <c r="F14" s="58"/>
      <c r="G14" s="58"/>
    </row>
    <row r="15" spans="1:8">
      <c r="A15" s="98">
        <v>44390</v>
      </c>
      <c r="B15" s="88" t="s">
        <v>180</v>
      </c>
      <c r="C15" s="88" t="s">
        <v>155</v>
      </c>
      <c r="D15" s="99" t="s">
        <v>181</v>
      </c>
      <c r="E15" s="100">
        <v>217</v>
      </c>
      <c r="F15" s="103"/>
      <c r="G15" s="104"/>
    </row>
    <row r="16" spans="1:8">
      <c r="A16" s="127">
        <v>44392</v>
      </c>
      <c r="B16" s="88" t="s">
        <v>184</v>
      </c>
      <c r="C16" s="67" t="s">
        <v>155</v>
      </c>
      <c r="D16" s="126" t="s">
        <v>185</v>
      </c>
      <c r="E16" s="100">
        <v>738</v>
      </c>
      <c r="G16" s="58"/>
    </row>
    <row r="17" spans="1:7">
      <c r="A17" s="127">
        <v>44392</v>
      </c>
      <c r="B17" s="132" t="s">
        <v>186</v>
      </c>
      <c r="C17" s="67" t="s">
        <v>187</v>
      </c>
      <c r="D17" s="126" t="s">
        <v>188</v>
      </c>
      <c r="E17" s="100">
        <v>246</v>
      </c>
      <c r="G17" s="58"/>
    </row>
    <row r="18" spans="1:7">
      <c r="A18" s="127">
        <v>44398</v>
      </c>
      <c r="B18" s="88" t="s">
        <v>189</v>
      </c>
      <c r="C18" s="99" t="s">
        <v>72</v>
      </c>
      <c r="D18" s="126" t="s">
        <v>190</v>
      </c>
      <c r="E18" s="100">
        <v>108</v>
      </c>
      <c r="G18" s="58"/>
    </row>
    <row r="19" spans="1:7">
      <c r="A19" s="98">
        <v>44398</v>
      </c>
      <c r="B19" s="88" t="s">
        <v>191</v>
      </c>
      <c r="C19" s="99" t="s">
        <v>250</v>
      </c>
      <c r="D19" s="99" t="s">
        <v>192</v>
      </c>
      <c r="E19" s="100">
        <v>393.77</v>
      </c>
      <c r="G19" s="58"/>
    </row>
    <row r="20" spans="1:7">
      <c r="A20" s="98">
        <v>44401</v>
      </c>
      <c r="B20" s="88" t="s">
        <v>193</v>
      </c>
      <c r="C20" s="99" t="s">
        <v>194</v>
      </c>
      <c r="D20" s="99" t="s">
        <v>192</v>
      </c>
      <c r="E20" s="100">
        <v>185.98</v>
      </c>
      <c r="G20" s="58"/>
    </row>
    <row r="21" spans="1:7">
      <c r="A21" s="98">
        <v>44401</v>
      </c>
      <c r="B21" s="88" t="s">
        <v>195</v>
      </c>
      <c r="C21" s="99" t="s">
        <v>72</v>
      </c>
      <c r="D21" s="99" t="s">
        <v>192</v>
      </c>
      <c r="E21" s="100">
        <v>94</v>
      </c>
      <c r="G21" s="58"/>
    </row>
    <row r="22" spans="1:7">
      <c r="A22" s="98">
        <v>44402</v>
      </c>
      <c r="B22" s="88" t="s">
        <v>197</v>
      </c>
      <c r="C22" s="99" t="s">
        <v>196</v>
      </c>
      <c r="D22" s="99" t="s">
        <v>192</v>
      </c>
      <c r="E22" s="100">
        <v>1694.15</v>
      </c>
      <c r="G22" s="58"/>
    </row>
    <row r="23" spans="1:7">
      <c r="A23" s="98">
        <v>44407</v>
      </c>
      <c r="B23" s="88" t="s">
        <v>203</v>
      </c>
      <c r="C23" s="99" t="s">
        <v>72</v>
      </c>
      <c r="D23" s="99" t="s">
        <v>192</v>
      </c>
      <c r="E23" s="100">
        <v>10.44</v>
      </c>
      <c r="G23" s="58"/>
    </row>
    <row r="24" spans="1:7">
      <c r="A24" s="98">
        <v>44407</v>
      </c>
      <c r="B24" s="88" t="s">
        <v>204</v>
      </c>
      <c r="C24" s="99" t="s">
        <v>250</v>
      </c>
      <c r="D24" s="99" t="s">
        <v>192</v>
      </c>
      <c r="E24" s="100">
        <v>87.5</v>
      </c>
      <c r="G24" s="58"/>
    </row>
    <row r="25" spans="1:7" ht="28.5">
      <c r="A25" s="127">
        <v>44408</v>
      </c>
      <c r="B25" s="129" t="s">
        <v>213</v>
      </c>
      <c r="C25" s="99" t="s">
        <v>62</v>
      </c>
      <c r="D25" s="99" t="s">
        <v>212</v>
      </c>
      <c r="E25" s="100">
        <v>73.8</v>
      </c>
      <c r="G25" s="58"/>
    </row>
    <row r="26" spans="1:7">
      <c r="A26" s="127">
        <v>44408</v>
      </c>
      <c r="B26" s="129" t="s">
        <v>223</v>
      </c>
      <c r="C26" s="99" t="s">
        <v>224</v>
      </c>
      <c r="D26" s="99" t="s">
        <v>225</v>
      </c>
      <c r="E26" s="100">
        <v>37</v>
      </c>
      <c r="G26" s="58"/>
    </row>
    <row r="27" spans="1:7">
      <c r="A27" s="127">
        <v>44410</v>
      </c>
      <c r="B27" s="88" t="s">
        <v>216</v>
      </c>
      <c r="C27" s="99" t="s">
        <v>187</v>
      </c>
      <c r="D27" s="99" t="s">
        <v>217</v>
      </c>
      <c r="E27" s="100">
        <v>184.5</v>
      </c>
      <c r="G27" s="58"/>
    </row>
    <row r="28" spans="1:7" ht="28.5">
      <c r="A28" s="127">
        <v>44410</v>
      </c>
      <c r="B28" s="88" t="s">
        <v>219</v>
      </c>
      <c r="C28" s="126" t="s">
        <v>218</v>
      </c>
      <c r="D28" s="99" t="s">
        <v>220</v>
      </c>
      <c r="E28" s="100">
        <v>980</v>
      </c>
      <c r="G28" s="58"/>
    </row>
    <row r="29" spans="1:7" ht="28.5">
      <c r="A29" s="127">
        <v>44421</v>
      </c>
      <c r="B29" s="129" t="s">
        <v>230</v>
      </c>
      <c r="C29" s="99" t="s">
        <v>62</v>
      </c>
      <c r="D29" s="99" t="s">
        <v>229</v>
      </c>
      <c r="E29" s="100">
        <v>147.6</v>
      </c>
      <c r="G29" s="58"/>
    </row>
    <row r="30" spans="1:7">
      <c r="A30" s="127">
        <v>44433</v>
      </c>
      <c r="B30" s="88" t="s">
        <v>238</v>
      </c>
      <c r="C30" s="99" t="s">
        <v>235</v>
      </c>
      <c r="D30" s="99" t="s">
        <v>234</v>
      </c>
      <c r="E30" s="100">
        <v>197.6</v>
      </c>
      <c r="G30" s="58"/>
    </row>
    <row r="31" spans="1:7" ht="28.5">
      <c r="A31" s="127">
        <v>44442</v>
      </c>
      <c r="B31" s="129" t="s">
        <v>245</v>
      </c>
      <c r="C31" s="99" t="s">
        <v>62</v>
      </c>
      <c r="D31" s="126" t="s">
        <v>244</v>
      </c>
      <c r="E31" s="100">
        <v>1107</v>
      </c>
      <c r="G31" s="58"/>
    </row>
    <row r="32" spans="1:7">
      <c r="A32" s="127">
        <v>44443</v>
      </c>
      <c r="B32" s="88" t="s">
        <v>247</v>
      </c>
      <c r="C32" s="99" t="s">
        <v>246</v>
      </c>
      <c r="D32" s="99" t="s">
        <v>248</v>
      </c>
      <c r="E32" s="100">
        <v>501.34</v>
      </c>
    </row>
    <row r="33" spans="1:6">
      <c r="A33" s="127">
        <v>44448</v>
      </c>
      <c r="B33" s="88" t="s">
        <v>249</v>
      </c>
      <c r="C33" s="99" t="s">
        <v>250</v>
      </c>
      <c r="D33" s="99" t="s">
        <v>251</v>
      </c>
      <c r="E33" s="100">
        <v>87.5</v>
      </c>
    </row>
    <row r="34" spans="1:6">
      <c r="A34" s="127">
        <v>44448</v>
      </c>
      <c r="B34" s="88" t="s">
        <v>252</v>
      </c>
      <c r="C34" s="99" t="s">
        <v>250</v>
      </c>
      <c r="D34" s="99" t="s">
        <v>251</v>
      </c>
      <c r="E34" s="100">
        <v>27.95</v>
      </c>
      <c r="F34" s="58"/>
    </row>
    <row r="35" spans="1:6">
      <c r="A35" s="127">
        <v>44450</v>
      </c>
      <c r="B35" s="88" t="s">
        <v>256</v>
      </c>
      <c r="C35" s="99" t="s">
        <v>257</v>
      </c>
      <c r="D35" s="99" t="s">
        <v>258</v>
      </c>
      <c r="E35" s="100">
        <v>560</v>
      </c>
      <c r="F35" s="58"/>
    </row>
    <row r="36" spans="1:6">
      <c r="A36" s="65">
        <v>44501</v>
      </c>
      <c r="B36" s="128" t="s">
        <v>278</v>
      </c>
      <c r="C36" s="68" t="s">
        <v>232</v>
      </c>
      <c r="D36" s="67" t="s">
        <v>279</v>
      </c>
      <c r="E36" s="69">
        <v>7452</v>
      </c>
    </row>
    <row r="37" spans="1:6">
      <c r="A37" s="105">
        <v>44501</v>
      </c>
      <c r="B37" s="106" t="s">
        <v>286</v>
      </c>
      <c r="C37" s="68" t="s">
        <v>287</v>
      </c>
      <c r="D37" s="68" t="s">
        <v>280</v>
      </c>
      <c r="E37" s="69">
        <v>42.58</v>
      </c>
    </row>
    <row r="38" spans="1:6">
      <c r="A38" s="127">
        <v>44504</v>
      </c>
      <c r="B38" s="88" t="s">
        <v>283</v>
      </c>
      <c r="C38" s="99" t="s">
        <v>284</v>
      </c>
      <c r="D38" s="99" t="s">
        <v>285</v>
      </c>
      <c r="E38" s="100">
        <v>105.78</v>
      </c>
    </row>
    <row r="39" spans="1:6" ht="28.5">
      <c r="A39" s="127">
        <v>44505</v>
      </c>
      <c r="B39" s="88" t="s">
        <v>289</v>
      </c>
      <c r="C39" s="126" t="s">
        <v>218</v>
      </c>
      <c r="D39" s="99" t="s">
        <v>220</v>
      </c>
      <c r="E39" s="100">
        <v>553.5</v>
      </c>
    </row>
    <row r="40" spans="1:6">
      <c r="A40" s="98">
        <v>44510</v>
      </c>
      <c r="B40" s="88" t="s">
        <v>290</v>
      </c>
      <c r="C40" s="99" t="s">
        <v>72</v>
      </c>
      <c r="D40" s="99" t="s">
        <v>291</v>
      </c>
      <c r="E40" s="100">
        <v>65.94</v>
      </c>
    </row>
    <row r="41" spans="1:6">
      <c r="A41" s="98"/>
      <c r="B41" s="88"/>
      <c r="C41" s="99"/>
      <c r="D41" s="99"/>
      <c r="E41" s="100"/>
    </row>
    <row r="42" spans="1:6">
      <c r="A42" s="98"/>
      <c r="B42" s="88"/>
      <c r="C42" s="99"/>
      <c r="D42" s="99"/>
      <c r="E42" s="100"/>
    </row>
    <row r="43" spans="1:6">
      <c r="A43" s="98"/>
      <c r="B43" s="88"/>
      <c r="C43" s="99"/>
      <c r="D43" s="99"/>
      <c r="E43" s="100"/>
    </row>
    <row r="44" spans="1:6">
      <c r="A44" s="98"/>
      <c r="B44" s="88"/>
      <c r="C44" s="99"/>
      <c r="D44" s="99"/>
      <c r="E44" s="100"/>
    </row>
    <row r="45" spans="1:6">
      <c r="A45" s="98"/>
      <c r="B45" s="88"/>
      <c r="C45" s="99"/>
      <c r="D45" s="99"/>
      <c r="E45" s="100"/>
    </row>
    <row r="46" spans="1:6">
      <c r="A46" s="98"/>
      <c r="B46" s="88"/>
      <c r="C46" s="99"/>
      <c r="D46" s="99"/>
      <c r="E46" s="100"/>
    </row>
    <row r="47" spans="1:6">
      <c r="A47" s="59"/>
      <c r="B47" s="106"/>
      <c r="C47" s="68"/>
      <c r="D47" s="107"/>
      <c r="E47" s="69"/>
    </row>
    <row r="48" spans="1:6">
      <c r="A48" s="59"/>
      <c r="B48" s="106"/>
      <c r="C48" s="68"/>
      <c r="D48" s="68"/>
      <c r="E48" s="69"/>
    </row>
    <row r="49" spans="1:5">
      <c r="A49" s="59"/>
      <c r="B49" s="106"/>
      <c r="C49" s="68"/>
      <c r="D49" s="68"/>
      <c r="E49" s="69"/>
    </row>
    <row r="50" spans="1:5">
      <c r="A50" s="59"/>
      <c r="B50" s="106"/>
      <c r="C50" s="68"/>
      <c r="D50" s="68"/>
      <c r="E50" s="69"/>
    </row>
    <row r="51" spans="1:5">
      <c r="A51" s="59"/>
      <c r="B51" s="106"/>
      <c r="C51" s="68"/>
      <c r="D51" s="68"/>
      <c r="E51" s="69"/>
    </row>
    <row r="52" spans="1:5">
      <c r="A52" s="59"/>
      <c r="B52" s="106"/>
      <c r="C52" s="68"/>
      <c r="D52" s="68"/>
      <c r="E52" s="69"/>
    </row>
    <row r="53" spans="1:5">
      <c r="A53" s="59"/>
      <c r="B53" s="106"/>
      <c r="C53" s="68"/>
      <c r="D53" s="68"/>
      <c r="E53" s="69"/>
    </row>
    <row r="54" spans="1:5">
      <c r="A54" s="59"/>
      <c r="B54" s="106"/>
      <c r="C54" s="68"/>
      <c r="D54" s="68"/>
      <c r="E54" s="69"/>
    </row>
    <row r="55" spans="1:5">
      <c r="A55" s="59"/>
      <c r="B55" s="106"/>
      <c r="C55" s="68"/>
      <c r="D55" s="68"/>
      <c r="E55" s="69"/>
    </row>
    <row r="56" spans="1:5">
      <c r="A56" s="59"/>
      <c r="B56" s="106"/>
      <c r="C56" s="68"/>
      <c r="D56" s="68"/>
      <c r="E56" s="69"/>
    </row>
    <row r="57" spans="1:5">
      <c r="A57" s="59"/>
      <c r="B57" s="106"/>
      <c r="C57" s="68"/>
      <c r="D57" s="68"/>
      <c r="E57" s="69"/>
    </row>
    <row r="58" spans="1:5" ht="15">
      <c r="A58" s="59"/>
      <c r="B58" s="106"/>
      <c r="C58" s="68"/>
      <c r="D58" s="68"/>
      <c r="E58" s="80">
        <f>SUM(E5:E57)</f>
        <v>17744.350000000002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4"/>
  <sheetViews>
    <sheetView zoomScaleNormal="100" workbookViewId="0">
      <pane ySplit="1" topLeftCell="A2" activePane="bottomLeft" state="frozen"/>
      <selection pane="bottomLeft" activeCell="E30" sqref="E30"/>
    </sheetView>
  </sheetViews>
  <sheetFormatPr defaultColWidth="8.625" defaultRowHeight="14.25"/>
  <cols>
    <col min="1" max="1" width="11.625" customWidth="1"/>
    <col min="2" max="2" width="28.125" customWidth="1"/>
    <col min="3" max="3" width="23.625" customWidth="1"/>
    <col min="4" max="4" width="38.5" customWidth="1"/>
    <col min="5" max="5" width="13.875" customWidth="1"/>
    <col min="7" max="7" width="20.375" style="54" customWidth="1"/>
  </cols>
  <sheetData>
    <row r="1" spans="1:8" ht="15">
      <c r="A1" s="142" t="s">
        <v>45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46</v>
      </c>
      <c r="D4" s="56" t="s">
        <v>33</v>
      </c>
      <c r="E4" s="56" t="s">
        <v>34</v>
      </c>
      <c r="G4" s="57"/>
      <c r="H4" s="58"/>
    </row>
    <row r="5" spans="1:8">
      <c r="A5" s="87">
        <v>44227</v>
      </c>
      <c r="B5" s="71"/>
      <c r="C5" s="60" t="s">
        <v>84</v>
      </c>
      <c r="D5" s="118" t="s">
        <v>262</v>
      </c>
      <c r="E5" s="86">
        <v>12</v>
      </c>
      <c r="H5" s="58"/>
    </row>
    <row r="6" spans="1:8">
      <c r="A6" s="87">
        <v>44227</v>
      </c>
      <c r="B6" s="118"/>
      <c r="C6" s="117" t="s">
        <v>84</v>
      </c>
      <c r="D6" s="118" t="s">
        <v>264</v>
      </c>
      <c r="E6" s="86">
        <v>4</v>
      </c>
      <c r="H6" s="58"/>
    </row>
    <row r="7" spans="1:8">
      <c r="A7" s="87">
        <v>44227</v>
      </c>
      <c r="B7" s="121"/>
      <c r="C7" s="117" t="s">
        <v>97</v>
      </c>
      <c r="D7" s="118" t="s">
        <v>263</v>
      </c>
      <c r="E7" s="86">
        <v>18.3</v>
      </c>
      <c r="H7" s="58"/>
    </row>
    <row r="8" spans="1:8">
      <c r="A8" s="70">
        <v>44255</v>
      </c>
      <c r="B8" s="71"/>
      <c r="C8" s="117" t="s">
        <v>84</v>
      </c>
      <c r="D8" s="118" t="s">
        <v>262</v>
      </c>
      <c r="E8" s="86">
        <v>8.4</v>
      </c>
      <c r="H8" s="58"/>
    </row>
    <row r="9" spans="1:8">
      <c r="A9" s="70">
        <v>44283</v>
      </c>
      <c r="B9" s="71"/>
      <c r="C9" s="117" t="s">
        <v>84</v>
      </c>
      <c r="D9" s="118" t="s">
        <v>262</v>
      </c>
      <c r="E9" s="86">
        <v>10.8</v>
      </c>
      <c r="H9" s="58"/>
    </row>
    <row r="10" spans="1:8">
      <c r="A10" s="70">
        <v>44283</v>
      </c>
      <c r="B10" s="71"/>
      <c r="C10" s="117" t="s">
        <v>84</v>
      </c>
      <c r="D10" s="118" t="s">
        <v>264</v>
      </c>
      <c r="E10" s="86">
        <v>8</v>
      </c>
      <c r="H10" s="58"/>
    </row>
    <row r="11" spans="1:8">
      <c r="A11" s="70">
        <v>44313</v>
      </c>
      <c r="B11" s="71"/>
      <c r="C11" s="117" t="s">
        <v>131</v>
      </c>
      <c r="D11" s="118" t="s">
        <v>265</v>
      </c>
      <c r="E11" s="86">
        <v>0.2</v>
      </c>
      <c r="H11" s="58"/>
    </row>
    <row r="12" spans="1:8">
      <c r="A12" s="70">
        <v>44317</v>
      </c>
      <c r="B12" s="88"/>
      <c r="C12" s="117" t="s">
        <v>84</v>
      </c>
      <c r="D12" s="118" t="s">
        <v>262</v>
      </c>
      <c r="E12" s="86">
        <v>10.8</v>
      </c>
      <c r="H12" s="58"/>
    </row>
    <row r="13" spans="1:8">
      <c r="A13" s="70">
        <v>44317</v>
      </c>
      <c r="B13" s="71"/>
      <c r="C13" s="117" t="s">
        <v>84</v>
      </c>
      <c r="D13" s="118" t="s">
        <v>264</v>
      </c>
      <c r="E13" s="86">
        <v>4</v>
      </c>
      <c r="H13" s="58"/>
    </row>
    <row r="14" spans="1:8">
      <c r="A14" s="70">
        <v>44348</v>
      </c>
      <c r="B14" s="71"/>
      <c r="C14" s="117" t="s">
        <v>84</v>
      </c>
      <c r="D14" s="118" t="s">
        <v>262</v>
      </c>
      <c r="E14" s="86">
        <v>3.6</v>
      </c>
      <c r="H14" s="58"/>
    </row>
    <row r="15" spans="1:8">
      <c r="A15" s="70">
        <v>44348</v>
      </c>
      <c r="B15" s="71"/>
      <c r="C15" s="117" t="s">
        <v>84</v>
      </c>
      <c r="D15" s="118" t="s">
        <v>264</v>
      </c>
      <c r="E15" s="86">
        <v>4</v>
      </c>
      <c r="H15" s="58"/>
    </row>
    <row r="16" spans="1:8">
      <c r="A16" s="70">
        <v>44378</v>
      </c>
      <c r="B16" s="71"/>
      <c r="C16" s="117" t="s">
        <v>84</v>
      </c>
      <c r="D16" s="118" t="s">
        <v>262</v>
      </c>
      <c r="E16" s="86">
        <v>2.4</v>
      </c>
      <c r="H16" s="58"/>
    </row>
    <row r="17" spans="1:8">
      <c r="A17" s="70">
        <v>44378</v>
      </c>
      <c r="B17" s="71"/>
      <c r="C17" s="117" t="s">
        <v>84</v>
      </c>
      <c r="D17" s="118" t="s">
        <v>264</v>
      </c>
      <c r="E17" s="86">
        <v>4</v>
      </c>
      <c r="H17" s="58"/>
    </row>
    <row r="18" spans="1:8">
      <c r="A18" s="70">
        <v>44409</v>
      </c>
      <c r="B18" s="71"/>
      <c r="C18" s="117" t="s">
        <v>131</v>
      </c>
      <c r="D18" s="118" t="s">
        <v>265</v>
      </c>
      <c r="E18" s="86">
        <v>0.4</v>
      </c>
      <c r="H18" s="58"/>
    </row>
    <row r="19" spans="1:8">
      <c r="A19" s="70">
        <v>44409</v>
      </c>
      <c r="B19" s="71"/>
      <c r="C19" s="117" t="s">
        <v>84</v>
      </c>
      <c r="D19" s="118" t="s">
        <v>262</v>
      </c>
      <c r="E19" s="86">
        <v>4.8</v>
      </c>
      <c r="H19" s="58"/>
    </row>
    <row r="20" spans="1:8">
      <c r="A20" s="70">
        <v>44409</v>
      </c>
      <c r="B20" s="71"/>
      <c r="C20" s="60" t="s">
        <v>84</v>
      </c>
      <c r="D20" s="118" t="s">
        <v>264</v>
      </c>
      <c r="E20" s="86">
        <v>4</v>
      </c>
      <c r="H20" s="58"/>
    </row>
    <row r="21" spans="1:8">
      <c r="A21" s="70">
        <v>44419</v>
      </c>
      <c r="B21" s="71"/>
      <c r="C21" s="60" t="s">
        <v>97</v>
      </c>
      <c r="D21" s="118" t="s">
        <v>263</v>
      </c>
      <c r="E21" s="86">
        <v>18.899999999999999</v>
      </c>
      <c r="H21" s="58"/>
    </row>
    <row r="22" spans="1:8">
      <c r="A22" s="70">
        <v>44440</v>
      </c>
      <c r="C22" s="60" t="s">
        <v>131</v>
      </c>
      <c r="D22" s="118" t="s">
        <v>265</v>
      </c>
      <c r="E22" s="89">
        <v>1.8</v>
      </c>
      <c r="H22" s="58"/>
    </row>
    <row r="23" spans="1:8">
      <c r="A23" s="70">
        <v>44440</v>
      </c>
      <c r="B23" s="71"/>
      <c r="C23" s="60" t="s">
        <v>84</v>
      </c>
      <c r="D23" s="118" t="s">
        <v>262</v>
      </c>
      <c r="E23" s="86">
        <v>1.2</v>
      </c>
    </row>
    <row r="24" spans="1:8">
      <c r="A24" s="70">
        <v>44470</v>
      </c>
      <c r="B24" s="71"/>
      <c r="C24" s="60" t="s">
        <v>84</v>
      </c>
      <c r="D24" s="118" t="s">
        <v>260</v>
      </c>
      <c r="E24" s="86">
        <v>0.56000000000000005</v>
      </c>
      <c r="H24" s="58"/>
    </row>
    <row r="25" spans="1:8">
      <c r="A25" s="70">
        <v>44470</v>
      </c>
      <c r="B25" s="71"/>
      <c r="C25" s="60" t="s">
        <v>84</v>
      </c>
      <c r="D25" s="118" t="s">
        <v>261</v>
      </c>
      <c r="E25" s="86">
        <v>9</v>
      </c>
    </row>
    <row r="26" spans="1:8">
      <c r="A26" s="70">
        <v>44470</v>
      </c>
      <c r="B26" s="71"/>
      <c r="C26" s="60" t="s">
        <v>84</v>
      </c>
      <c r="D26" s="118" t="s">
        <v>262</v>
      </c>
      <c r="E26" s="89">
        <v>1.2</v>
      </c>
      <c r="H26" s="58"/>
    </row>
    <row r="27" spans="1:8">
      <c r="A27" s="70">
        <v>44501</v>
      </c>
      <c r="B27" s="90"/>
      <c r="C27" s="60" t="s">
        <v>84</v>
      </c>
      <c r="D27" s="118" t="s">
        <v>262</v>
      </c>
      <c r="E27" s="86">
        <v>1.2</v>
      </c>
    </row>
    <row r="28" spans="1:8">
      <c r="A28" s="70">
        <v>44504</v>
      </c>
      <c r="B28" s="90"/>
      <c r="C28" s="60" t="s">
        <v>131</v>
      </c>
      <c r="D28" s="118" t="s">
        <v>288</v>
      </c>
      <c r="E28" s="89">
        <v>25</v>
      </c>
    </row>
    <row r="29" spans="1:8">
      <c r="A29" s="70">
        <v>44557</v>
      </c>
      <c r="B29" s="90"/>
      <c r="C29" s="60" t="s">
        <v>131</v>
      </c>
      <c r="D29" s="61" t="s">
        <v>316</v>
      </c>
      <c r="E29" s="86">
        <v>10</v>
      </c>
    </row>
    <row r="30" spans="1:8">
      <c r="A30" s="70"/>
      <c r="B30" s="90"/>
      <c r="C30" s="60"/>
      <c r="D30" s="61"/>
      <c r="E30" s="86"/>
    </row>
    <row r="31" spans="1:8">
      <c r="A31" s="70"/>
      <c r="B31" s="90"/>
      <c r="C31" s="60"/>
      <c r="D31" s="61"/>
      <c r="E31" s="86"/>
    </row>
    <row r="32" spans="1:8">
      <c r="A32" s="70"/>
      <c r="B32" s="90"/>
      <c r="C32" s="60"/>
      <c r="D32" s="61"/>
      <c r="E32" s="86"/>
    </row>
    <row r="33" spans="1:5" ht="15">
      <c r="A33" s="60"/>
      <c r="B33" s="90"/>
      <c r="C33" s="61"/>
      <c r="D33" s="61"/>
      <c r="E33" s="91">
        <f>SUM(E5:E32)</f>
        <v>168.55999999999997</v>
      </c>
    </row>
    <row r="34" spans="1:5">
      <c r="A34" s="84"/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2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8.625" defaultRowHeight="14.25"/>
  <cols>
    <col min="1" max="1" width="10.125" customWidth="1"/>
    <col min="2" max="2" width="16.875" customWidth="1"/>
    <col min="3" max="3" width="33.75" customWidth="1"/>
    <col min="4" max="4" width="47.625" customWidth="1"/>
    <col min="5" max="5" width="12.875" customWidth="1"/>
    <col min="7" max="7" width="20.375" style="54" customWidth="1"/>
  </cols>
  <sheetData>
    <row r="1" spans="1:8" ht="15">
      <c r="A1" s="142" t="s">
        <v>49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48</v>
      </c>
      <c r="D4" s="56" t="s">
        <v>33</v>
      </c>
      <c r="E4" s="56" t="s">
        <v>34</v>
      </c>
      <c r="G4" s="57"/>
      <c r="H4" s="58"/>
    </row>
    <row r="5" spans="1:8">
      <c r="A5" s="70"/>
      <c r="B5" s="71"/>
      <c r="C5" s="64"/>
      <c r="D5" s="61"/>
      <c r="E5" s="62"/>
      <c r="H5" s="58"/>
    </row>
    <row r="6" spans="1:8">
      <c r="A6" s="59"/>
      <c r="B6" s="61"/>
      <c r="C6" s="61"/>
      <c r="D6" s="61"/>
      <c r="E6" s="61"/>
      <c r="H6" s="58"/>
    </row>
    <row r="7" spans="1:8">
      <c r="A7" s="59"/>
      <c r="B7" s="61"/>
      <c r="C7" s="61"/>
      <c r="D7" s="61"/>
      <c r="E7" s="61"/>
      <c r="H7" s="58"/>
    </row>
    <row r="8" spans="1:8">
      <c r="A8" s="59"/>
      <c r="B8" s="61"/>
      <c r="C8" s="61"/>
      <c r="D8" s="61"/>
      <c r="E8" s="61"/>
    </row>
    <row r="9" spans="1:8">
      <c r="A9" s="59"/>
      <c r="B9" s="61"/>
      <c r="C9" s="61"/>
      <c r="D9" s="61"/>
      <c r="E9" s="61"/>
    </row>
    <row r="10" spans="1:8">
      <c r="A10" s="59"/>
      <c r="B10" s="61"/>
      <c r="C10" s="61"/>
      <c r="D10" s="61"/>
      <c r="E10" s="61"/>
    </row>
    <row r="11" spans="1:8">
      <c r="A11" s="59"/>
      <c r="B11" s="61"/>
      <c r="C11" s="61"/>
      <c r="D11" s="61"/>
      <c r="E11" s="61"/>
    </row>
    <row r="12" spans="1:8" ht="15">
      <c r="A12" s="61"/>
      <c r="B12" s="61"/>
      <c r="C12" s="61"/>
      <c r="D12" s="61"/>
      <c r="E12" s="91">
        <f>SUM(E5:E11)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1"/>
  <sheetViews>
    <sheetView zoomScaleNormal="100" workbookViewId="0">
      <pane ySplit="1" topLeftCell="A2" activePane="bottomLeft" state="frozen"/>
      <selection pane="bottomLeft" activeCell="C5" sqref="C5:C6"/>
    </sheetView>
  </sheetViews>
  <sheetFormatPr defaultColWidth="8.625" defaultRowHeight="14.25"/>
  <cols>
    <col min="1" max="1" width="10.125" customWidth="1"/>
    <col min="2" max="2" width="16" customWidth="1"/>
    <col min="3" max="3" width="27.875" customWidth="1"/>
    <col min="4" max="4" width="48.875" customWidth="1"/>
    <col min="5" max="5" width="15.25" customWidth="1"/>
    <col min="7" max="7" width="20.375" style="54" customWidth="1"/>
  </cols>
  <sheetData>
    <row r="1" spans="1:8" ht="15">
      <c r="A1" s="142" t="s">
        <v>50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 ht="28.5">
      <c r="A5" s="147">
        <v>44547</v>
      </c>
      <c r="B5" s="145" t="s">
        <v>307</v>
      </c>
      <c r="C5" s="143" t="s">
        <v>308</v>
      </c>
      <c r="D5" s="126" t="s">
        <v>309</v>
      </c>
      <c r="E5" s="149">
        <v>3019.65</v>
      </c>
    </row>
    <row r="6" spans="1:8" ht="28.5">
      <c r="A6" s="148"/>
      <c r="B6" s="146"/>
      <c r="C6" s="144"/>
      <c r="D6" s="64" t="s">
        <v>310</v>
      </c>
      <c r="E6" s="150"/>
    </row>
    <row r="7" spans="1:8">
      <c r="A7" s="59"/>
      <c r="B7" s="61"/>
      <c r="C7" s="61"/>
      <c r="D7" s="61"/>
      <c r="E7" s="62"/>
    </row>
    <row r="8" spans="1:8">
      <c r="A8" s="59"/>
      <c r="B8" s="61"/>
      <c r="C8" s="61"/>
      <c r="D8" s="61"/>
      <c r="E8" s="62"/>
    </row>
    <row r="9" spans="1:8">
      <c r="A9" s="59"/>
      <c r="B9" s="61"/>
      <c r="C9" s="61"/>
      <c r="D9" s="61"/>
      <c r="E9" s="62"/>
    </row>
    <row r="10" spans="1:8">
      <c r="A10" s="59"/>
      <c r="B10" s="61"/>
      <c r="C10" s="61"/>
      <c r="D10" s="61"/>
      <c r="E10" s="62"/>
    </row>
    <row r="11" spans="1:8" ht="15">
      <c r="A11" s="61"/>
      <c r="B11" s="61"/>
      <c r="C11" s="61"/>
      <c r="D11" s="61"/>
      <c r="E11" s="63">
        <f>SUM(E5:E10)</f>
        <v>3019.65</v>
      </c>
    </row>
  </sheetData>
  <mergeCells count="6">
    <mergeCell ref="A1:E1"/>
    <mergeCell ref="A2:E2"/>
    <mergeCell ref="C5:C6"/>
    <mergeCell ref="B5:B6"/>
    <mergeCell ref="A5:A6"/>
    <mergeCell ref="E5:E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4"/>
  <sheetViews>
    <sheetView zoomScaleNormal="100" workbookViewId="0">
      <pane ySplit="1" topLeftCell="A2" activePane="bottomLeft" state="frozen"/>
      <selection pane="bottomLeft" activeCell="B20" sqref="B20"/>
    </sheetView>
  </sheetViews>
  <sheetFormatPr defaultColWidth="8.625" defaultRowHeight="14.25"/>
  <cols>
    <col min="1" max="1" width="10.125" customWidth="1"/>
    <col min="2" max="2" width="20.875" customWidth="1"/>
    <col min="3" max="3" width="41" bestFit="1" customWidth="1"/>
    <col min="4" max="4" width="53.625" bestFit="1" customWidth="1"/>
    <col min="5" max="5" width="12.875" customWidth="1"/>
    <col min="7" max="7" width="20.375" style="54" customWidth="1"/>
  </cols>
  <sheetData>
    <row r="1" spans="1:8" ht="15">
      <c r="A1" s="142" t="s">
        <v>51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>
      <c r="A5" s="98">
        <v>44371</v>
      </c>
      <c r="B5" s="88" t="s">
        <v>163</v>
      </c>
      <c r="C5" s="99" t="s">
        <v>164</v>
      </c>
      <c r="D5" s="64" t="s">
        <v>165</v>
      </c>
      <c r="E5" s="83">
        <v>550</v>
      </c>
      <c r="H5" s="58"/>
    </row>
    <row r="6" spans="1:8">
      <c r="A6" s="81">
        <v>44382</v>
      </c>
      <c r="B6" s="68" t="s">
        <v>169</v>
      </c>
      <c r="C6" s="82" t="s">
        <v>172</v>
      </c>
      <c r="D6" s="64" t="s">
        <v>173</v>
      </c>
      <c r="E6" s="83">
        <v>307.5</v>
      </c>
      <c r="H6" s="58"/>
    </row>
    <row r="7" spans="1:8">
      <c r="A7" s="81">
        <v>44392</v>
      </c>
      <c r="B7" s="82" t="s">
        <v>182</v>
      </c>
      <c r="C7" s="108" t="s">
        <v>164</v>
      </c>
      <c r="D7" s="82" t="s">
        <v>183</v>
      </c>
      <c r="E7" s="83">
        <v>910</v>
      </c>
      <c r="H7" s="58"/>
    </row>
    <row r="8" spans="1:8" ht="28.5">
      <c r="A8" s="59">
        <v>44410</v>
      </c>
      <c r="B8" s="61" t="s">
        <v>214</v>
      </c>
      <c r="C8" s="61" t="s">
        <v>172</v>
      </c>
      <c r="D8" s="64" t="s">
        <v>215</v>
      </c>
      <c r="E8" s="62">
        <v>2371.44</v>
      </c>
      <c r="H8" s="58"/>
    </row>
    <row r="9" spans="1:8">
      <c r="A9" s="59"/>
      <c r="B9" s="61"/>
      <c r="C9" s="61"/>
      <c r="D9" s="61"/>
      <c r="E9" s="62"/>
    </row>
    <row r="10" spans="1:8">
      <c r="A10" s="59"/>
      <c r="B10" s="61"/>
      <c r="C10" s="61"/>
      <c r="D10" s="61"/>
      <c r="E10" s="62"/>
    </row>
    <row r="11" spans="1:8">
      <c r="A11" s="59"/>
      <c r="B11" s="61"/>
      <c r="C11" s="61"/>
      <c r="D11" s="61"/>
      <c r="E11" s="62"/>
    </row>
    <row r="12" spans="1:8">
      <c r="A12" s="59"/>
      <c r="B12" s="61"/>
      <c r="C12" s="61"/>
      <c r="D12" s="61"/>
      <c r="E12" s="62"/>
    </row>
    <row r="13" spans="1:8">
      <c r="A13" s="59"/>
      <c r="B13" s="61"/>
      <c r="C13" s="61"/>
      <c r="D13" s="61"/>
      <c r="E13" s="62"/>
    </row>
    <row r="14" spans="1:8" ht="15">
      <c r="A14" s="61"/>
      <c r="B14" s="61"/>
      <c r="C14" s="61"/>
      <c r="D14" s="61"/>
      <c r="E14" s="63">
        <f>SUM(E5:E13)</f>
        <v>4138.9400000000005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4"/>
  <sheetViews>
    <sheetView zoomScaleNormal="100" workbookViewId="0">
      <pane ySplit="1" topLeftCell="A2" activePane="bottomLeft" state="frozen"/>
      <selection pane="bottomLeft" activeCell="E15" sqref="E15"/>
    </sheetView>
  </sheetViews>
  <sheetFormatPr defaultColWidth="8.625" defaultRowHeight="14.25"/>
  <cols>
    <col min="1" max="1" width="10.125" customWidth="1"/>
    <col min="2" max="2" width="20.875" customWidth="1"/>
    <col min="3" max="3" width="30.125" customWidth="1"/>
    <col min="4" max="4" width="53.625" bestFit="1" customWidth="1"/>
    <col min="5" max="5" width="14.75" customWidth="1"/>
    <col min="7" max="7" width="20.375" style="54" customWidth="1"/>
  </cols>
  <sheetData>
    <row r="1" spans="1:8" ht="15">
      <c r="A1" s="142" t="s">
        <v>52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>
      <c r="A5" s="59">
        <v>44539</v>
      </c>
      <c r="B5" s="61" t="s">
        <v>303</v>
      </c>
      <c r="C5" s="61" t="s">
        <v>304</v>
      </c>
      <c r="D5" s="61" t="s">
        <v>305</v>
      </c>
      <c r="E5" s="62">
        <v>3024</v>
      </c>
      <c r="H5" s="58"/>
    </row>
    <row r="6" spans="1:8">
      <c r="A6" s="59"/>
      <c r="B6" s="71"/>
      <c r="C6" s="61"/>
      <c r="D6" s="61"/>
      <c r="E6" s="62"/>
      <c r="H6" s="58"/>
    </row>
    <row r="7" spans="1:8">
      <c r="A7" s="59"/>
      <c r="B7" s="71"/>
      <c r="C7" s="61"/>
      <c r="D7" s="61"/>
      <c r="E7" s="62"/>
      <c r="H7" s="58"/>
    </row>
    <row r="8" spans="1:8">
      <c r="A8" s="59"/>
      <c r="B8" s="71"/>
      <c r="C8" s="61"/>
      <c r="D8" s="61"/>
      <c r="E8" s="109"/>
      <c r="H8" s="58"/>
    </row>
    <row r="9" spans="1:8">
      <c r="A9" s="59"/>
      <c r="B9" s="71"/>
      <c r="C9" s="61"/>
      <c r="D9" s="61"/>
      <c r="E9" s="62"/>
      <c r="H9" s="58"/>
    </row>
    <row r="10" spans="1:8">
      <c r="A10" s="59"/>
      <c r="B10" s="71"/>
      <c r="C10" s="61"/>
      <c r="D10" s="61"/>
      <c r="E10" s="62"/>
      <c r="H10" s="58"/>
    </row>
    <row r="11" spans="1:8">
      <c r="A11" s="59"/>
      <c r="B11" s="71"/>
      <c r="C11" s="61"/>
      <c r="D11" s="61"/>
      <c r="E11" s="62"/>
      <c r="H11" s="58"/>
    </row>
    <row r="12" spans="1:8">
      <c r="A12" s="59"/>
      <c r="B12" s="71"/>
      <c r="C12" s="61"/>
      <c r="D12" s="61"/>
      <c r="E12" s="62"/>
    </row>
    <row r="13" spans="1:8">
      <c r="A13" s="59"/>
      <c r="B13" s="71"/>
      <c r="C13" s="61"/>
      <c r="D13" s="61"/>
      <c r="E13" s="62"/>
    </row>
    <row r="14" spans="1:8" ht="15">
      <c r="A14" s="61"/>
      <c r="B14" s="60"/>
      <c r="C14" s="61"/>
      <c r="D14" s="61"/>
      <c r="E14" s="63">
        <f>SUM(E5:E13)</f>
        <v>3024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25"/>
  <sheetViews>
    <sheetView zoomScaleNormal="100" workbookViewId="0">
      <selection activeCell="E23" sqref="E23"/>
    </sheetView>
  </sheetViews>
  <sheetFormatPr defaultColWidth="8.625" defaultRowHeight="14.25"/>
  <cols>
    <col min="1" max="1" width="11.125" customWidth="1"/>
    <col min="2" max="2" width="22.25" customWidth="1"/>
    <col min="3" max="3" width="29.75" customWidth="1"/>
    <col min="4" max="4" width="54.125" customWidth="1"/>
    <col min="5" max="5" width="12.875" customWidth="1"/>
  </cols>
  <sheetData>
    <row r="1" spans="1:8" ht="15">
      <c r="A1" s="142" t="s">
        <v>57</v>
      </c>
      <c r="B1" s="142"/>
      <c r="C1" s="142"/>
      <c r="D1" s="142"/>
      <c r="E1" s="142"/>
      <c r="F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48</v>
      </c>
      <c r="D4" s="56" t="s">
        <v>33</v>
      </c>
      <c r="E4" s="56" t="s">
        <v>34</v>
      </c>
      <c r="G4" s="58"/>
    </row>
    <row r="5" spans="1:8">
      <c r="A5" s="70">
        <v>44227</v>
      </c>
      <c r="B5" s="121"/>
      <c r="C5" s="120" t="s">
        <v>84</v>
      </c>
      <c r="D5" s="118" t="s">
        <v>105</v>
      </c>
      <c r="E5" s="62">
        <v>2.93</v>
      </c>
      <c r="G5" s="58"/>
    </row>
    <row r="6" spans="1:8">
      <c r="A6" s="70">
        <v>44255</v>
      </c>
      <c r="B6" s="121"/>
      <c r="C6" s="125" t="s">
        <v>84</v>
      </c>
      <c r="D6" s="61" t="s">
        <v>105</v>
      </c>
      <c r="E6" s="62">
        <v>2.65</v>
      </c>
      <c r="G6" s="58"/>
    </row>
    <row r="7" spans="1:8">
      <c r="A7" s="70">
        <v>44287</v>
      </c>
      <c r="B7" s="121"/>
      <c r="C7" s="125" t="s">
        <v>84</v>
      </c>
      <c r="D7" s="61" t="s">
        <v>105</v>
      </c>
      <c r="E7" s="62">
        <v>2.93</v>
      </c>
      <c r="G7" s="58"/>
    </row>
    <row r="8" spans="1:8">
      <c r="A8" s="70">
        <v>44317</v>
      </c>
      <c r="B8" s="121"/>
      <c r="C8" s="125" t="s">
        <v>84</v>
      </c>
      <c r="D8" s="61" t="s">
        <v>105</v>
      </c>
      <c r="E8" s="62">
        <v>2.84</v>
      </c>
      <c r="G8" s="58"/>
    </row>
    <row r="9" spans="1:8">
      <c r="A9" s="70">
        <v>44348</v>
      </c>
      <c r="B9" s="121"/>
      <c r="C9" s="125" t="s">
        <v>84</v>
      </c>
      <c r="D9" s="130" t="s">
        <v>105</v>
      </c>
      <c r="E9" s="62">
        <v>2.93</v>
      </c>
      <c r="G9" s="58"/>
    </row>
    <row r="10" spans="1:8">
      <c r="A10" s="98">
        <v>44378</v>
      </c>
      <c r="B10" s="133"/>
      <c r="C10" s="131" t="s">
        <v>84</v>
      </c>
      <c r="D10" s="118" t="s">
        <v>105</v>
      </c>
      <c r="E10" s="100">
        <v>2.84</v>
      </c>
      <c r="G10" s="54"/>
      <c r="H10" s="58"/>
    </row>
    <row r="11" spans="1:8">
      <c r="A11" s="70">
        <v>44386</v>
      </c>
      <c r="B11" s="121" t="s">
        <v>199</v>
      </c>
      <c r="C11" s="76" t="s">
        <v>198</v>
      </c>
      <c r="D11" s="134" t="s">
        <v>200</v>
      </c>
      <c r="E11" s="62">
        <v>150</v>
      </c>
      <c r="G11" s="54"/>
      <c r="H11" s="58"/>
    </row>
    <row r="12" spans="1:8">
      <c r="A12" s="70">
        <v>44407</v>
      </c>
      <c r="B12" s="121" t="s">
        <v>209</v>
      </c>
      <c r="C12" s="76" t="s">
        <v>210</v>
      </c>
      <c r="D12" s="134" t="s">
        <v>211</v>
      </c>
      <c r="E12" s="62">
        <v>150</v>
      </c>
      <c r="G12" s="54"/>
      <c r="H12" s="58"/>
    </row>
    <row r="13" spans="1:8">
      <c r="A13" s="70">
        <v>44410</v>
      </c>
      <c r="B13" s="121" t="s">
        <v>208</v>
      </c>
      <c r="C13" s="76" t="s">
        <v>198</v>
      </c>
      <c r="D13" s="64" t="s">
        <v>207</v>
      </c>
      <c r="E13" s="62">
        <v>73.8</v>
      </c>
      <c r="G13" s="54"/>
      <c r="H13" s="58"/>
    </row>
    <row r="14" spans="1:8">
      <c r="A14" s="70">
        <v>44409</v>
      </c>
      <c r="B14" s="121"/>
      <c r="C14" s="76" t="s">
        <v>84</v>
      </c>
      <c r="D14" s="118" t="s">
        <v>105</v>
      </c>
      <c r="E14" s="72">
        <v>2.93</v>
      </c>
      <c r="G14" s="54"/>
      <c r="H14" s="58"/>
    </row>
    <row r="15" spans="1:8">
      <c r="A15" s="65">
        <v>44411</v>
      </c>
      <c r="B15" s="121" t="s">
        <v>209</v>
      </c>
      <c r="C15" s="76" t="s">
        <v>210</v>
      </c>
      <c r="D15" s="134" t="s">
        <v>211</v>
      </c>
      <c r="E15" s="69">
        <v>150</v>
      </c>
      <c r="G15" s="54"/>
      <c r="H15" s="58"/>
    </row>
    <row r="16" spans="1:8">
      <c r="A16" s="65">
        <v>44440</v>
      </c>
      <c r="B16" s="122"/>
      <c r="C16" s="76" t="s">
        <v>84</v>
      </c>
      <c r="D16" s="64" t="s">
        <v>105</v>
      </c>
      <c r="E16" s="72">
        <v>2.93</v>
      </c>
      <c r="G16" s="54"/>
      <c r="H16" s="58"/>
    </row>
    <row r="17" spans="1:8">
      <c r="A17" s="70">
        <v>44446</v>
      </c>
      <c r="B17" s="121" t="s">
        <v>266</v>
      </c>
      <c r="C17" s="76" t="s">
        <v>62</v>
      </c>
      <c r="D17" s="64" t="s">
        <v>267</v>
      </c>
      <c r="E17" s="72">
        <v>110.7</v>
      </c>
      <c r="G17" s="54"/>
      <c r="H17" s="58"/>
    </row>
    <row r="18" spans="1:8">
      <c r="A18" s="70">
        <v>44469</v>
      </c>
      <c r="B18" s="112"/>
      <c r="C18" s="76" t="s">
        <v>131</v>
      </c>
      <c r="D18" s="64" t="s">
        <v>105</v>
      </c>
      <c r="E18" s="72">
        <v>21.1</v>
      </c>
      <c r="G18" s="54"/>
      <c r="H18" s="58"/>
    </row>
    <row r="19" spans="1:8">
      <c r="A19" s="70">
        <v>44470</v>
      </c>
      <c r="B19" s="121"/>
      <c r="C19" s="76" t="s">
        <v>84</v>
      </c>
      <c r="D19" s="64" t="s">
        <v>105</v>
      </c>
      <c r="E19" s="72">
        <v>0.56000000000000005</v>
      </c>
      <c r="G19" s="54"/>
      <c r="H19" s="58"/>
    </row>
    <row r="20" spans="1:8">
      <c r="A20" s="70">
        <v>44500</v>
      </c>
      <c r="B20" s="112"/>
      <c r="C20" s="76" t="s">
        <v>131</v>
      </c>
      <c r="D20" s="64" t="s">
        <v>105</v>
      </c>
      <c r="E20" s="72">
        <v>29.73</v>
      </c>
      <c r="G20" s="54"/>
      <c r="H20" s="58"/>
    </row>
    <row r="21" spans="1:8">
      <c r="A21" s="70">
        <v>44530</v>
      </c>
      <c r="B21" s="112"/>
      <c r="C21" s="76" t="s">
        <v>131</v>
      </c>
      <c r="D21" s="61" t="s">
        <v>105</v>
      </c>
      <c r="E21" s="72">
        <v>46.06</v>
      </c>
      <c r="G21" s="54"/>
      <c r="H21" s="58"/>
    </row>
    <row r="22" spans="1:8">
      <c r="A22" s="115">
        <v>44561</v>
      </c>
      <c r="B22" s="112"/>
      <c r="C22" s="76" t="s">
        <v>131</v>
      </c>
      <c r="D22" s="61" t="s">
        <v>105</v>
      </c>
      <c r="E22" s="72">
        <v>81.25</v>
      </c>
      <c r="G22" s="54"/>
      <c r="H22" s="58"/>
    </row>
    <row r="23" spans="1:8">
      <c r="A23" s="115"/>
      <c r="B23" s="112"/>
      <c r="C23" s="73"/>
      <c r="D23" s="61"/>
      <c r="E23" s="72"/>
      <c r="G23" s="54"/>
      <c r="H23" s="58"/>
    </row>
    <row r="24" spans="1:8">
      <c r="A24" s="115"/>
      <c r="B24" s="112"/>
      <c r="C24" s="73"/>
      <c r="D24" s="61"/>
      <c r="E24" s="72"/>
      <c r="G24" s="54"/>
      <c r="H24" s="58"/>
    </row>
    <row r="25" spans="1:8" ht="15">
      <c r="A25" s="61"/>
      <c r="B25" s="61"/>
      <c r="C25" s="73"/>
      <c r="D25" s="61"/>
      <c r="E25" s="63">
        <f>SUM(E5:E24)</f>
        <v>836.18000000000006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8"/>
  <sheetViews>
    <sheetView zoomScaleNormal="100" workbookViewId="0">
      <pane ySplit="1" topLeftCell="A2" activePane="bottomLeft" state="frozen"/>
      <selection pane="bottomLeft" activeCell="B5" sqref="B5"/>
    </sheetView>
  </sheetViews>
  <sheetFormatPr defaultColWidth="8.625" defaultRowHeight="14.25"/>
  <cols>
    <col min="1" max="1" width="10.125" customWidth="1"/>
    <col min="2" max="2" width="19.625" customWidth="1"/>
    <col min="3" max="3" width="29.5" customWidth="1"/>
    <col min="4" max="4" width="50.625" customWidth="1"/>
    <col min="5" max="5" width="14.75" customWidth="1"/>
    <col min="7" max="7" width="20.375" style="54" customWidth="1"/>
  </cols>
  <sheetData>
    <row r="1" spans="1:8" ht="15">
      <c r="A1" s="142" t="s">
        <v>53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54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>
      <c r="A5" s="70">
        <v>44345</v>
      </c>
      <c r="B5" s="90" t="s">
        <v>147</v>
      </c>
      <c r="C5" s="61" t="s">
        <v>148</v>
      </c>
      <c r="D5" s="61" t="s">
        <v>149</v>
      </c>
      <c r="E5" s="62">
        <v>2194</v>
      </c>
      <c r="H5" s="58"/>
    </row>
    <row r="6" spans="1:8">
      <c r="A6" s="59"/>
      <c r="B6" s="61"/>
      <c r="C6" s="60"/>
      <c r="D6" s="61"/>
      <c r="E6" s="62"/>
      <c r="H6" s="58"/>
    </row>
    <row r="7" spans="1:8">
      <c r="A7" s="59"/>
      <c r="B7" s="61"/>
      <c r="C7" s="60"/>
      <c r="D7" s="61"/>
      <c r="E7" s="62"/>
    </row>
    <row r="8" spans="1:8" ht="15">
      <c r="A8" s="61"/>
      <c r="B8" s="61"/>
      <c r="C8" s="61"/>
      <c r="D8" s="61"/>
      <c r="E8" s="63">
        <f>SUM(E5:E7)</f>
        <v>2194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  <ignoredErrors>
    <ignoredError sqref="B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3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4.5" customWidth="1"/>
    <col min="3" max="3" width="20.875" customWidth="1"/>
    <col min="4" max="4" width="51.875" customWidth="1"/>
    <col min="5" max="5" width="12.875" customWidth="1"/>
    <col min="7" max="7" width="20.375" style="54" customWidth="1"/>
  </cols>
  <sheetData>
    <row r="1" spans="1:8" ht="15">
      <c r="A1" s="142" t="s">
        <v>55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>
      <c r="A5" s="59"/>
      <c r="B5" s="73"/>
      <c r="C5" s="73"/>
      <c r="D5" s="61"/>
      <c r="E5" s="62"/>
      <c r="H5" s="58"/>
    </row>
    <row r="6" spans="1:8">
      <c r="A6" s="59"/>
      <c r="B6" s="73"/>
      <c r="C6" s="73"/>
      <c r="D6" s="61"/>
      <c r="E6" s="62"/>
      <c r="H6" s="58"/>
    </row>
    <row r="7" spans="1:8">
      <c r="A7" s="59"/>
      <c r="B7" s="73"/>
      <c r="C7" s="73"/>
      <c r="D7" s="61"/>
      <c r="E7" s="62"/>
      <c r="H7" s="58"/>
    </row>
    <row r="8" spans="1:8">
      <c r="A8" s="59"/>
      <c r="B8" s="73"/>
      <c r="C8" s="73"/>
      <c r="D8" s="61"/>
      <c r="E8" s="62"/>
      <c r="H8" s="58"/>
    </row>
    <row r="9" spans="1:8">
      <c r="A9" s="59"/>
      <c r="B9" s="73"/>
      <c r="C9" s="73"/>
      <c r="D9" s="61"/>
      <c r="E9" s="62"/>
    </row>
    <row r="10" spans="1:8">
      <c r="A10" s="59"/>
      <c r="B10" s="73"/>
      <c r="C10" s="73"/>
      <c r="D10" s="61"/>
      <c r="E10" s="62"/>
    </row>
    <row r="11" spans="1:8">
      <c r="A11" s="59"/>
      <c r="B11" s="73"/>
      <c r="C11" s="73"/>
      <c r="D11" s="61"/>
      <c r="E11" s="62"/>
    </row>
    <row r="12" spans="1:8">
      <c r="A12" s="59"/>
      <c r="B12" s="73"/>
      <c r="C12" s="73"/>
      <c r="D12" s="61"/>
      <c r="E12" s="62"/>
    </row>
    <row r="13" spans="1:8" ht="15">
      <c r="A13" s="61"/>
      <c r="B13" s="73"/>
      <c r="C13" s="73"/>
      <c r="D13" s="61"/>
      <c r="E13" s="63">
        <f>SUM(E5:E12)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4"/>
  <sheetViews>
    <sheetView zoomScaleNormal="100" workbookViewId="0">
      <selection activeCell="E6" sqref="E6"/>
    </sheetView>
  </sheetViews>
  <sheetFormatPr defaultColWidth="8.625" defaultRowHeight="14.25"/>
  <cols>
    <col min="1" max="1" width="10.125" customWidth="1"/>
    <col min="2" max="2" width="20.875" customWidth="1"/>
    <col min="3" max="3" width="29.125" customWidth="1"/>
    <col min="4" max="4" width="73.875" customWidth="1"/>
    <col min="5" max="5" width="12.875" customWidth="1"/>
    <col min="7" max="7" width="20.375" style="54" customWidth="1"/>
  </cols>
  <sheetData>
    <row r="1" spans="1:8" ht="15">
      <c r="A1" s="142" t="s">
        <v>56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>
      <c r="A5" s="59">
        <v>44432</v>
      </c>
      <c r="B5" s="106" t="s">
        <v>231</v>
      </c>
      <c r="C5" s="110" t="s">
        <v>232</v>
      </c>
      <c r="D5" s="110" t="s">
        <v>233</v>
      </c>
      <c r="E5" s="62">
        <v>10476</v>
      </c>
      <c r="G5" s="58"/>
    </row>
    <row r="6" spans="1:8">
      <c r="A6" s="81"/>
      <c r="B6" s="106"/>
      <c r="C6" s="108"/>
      <c r="D6" s="68"/>
      <c r="E6" s="69"/>
      <c r="H6" s="58"/>
    </row>
    <row r="7" spans="1:8">
      <c r="A7" s="59"/>
      <c r="B7" s="106"/>
      <c r="C7" s="61"/>
      <c r="D7" s="61"/>
      <c r="E7" s="62"/>
      <c r="H7" s="58"/>
    </row>
    <row r="8" spans="1:8">
      <c r="A8" s="59"/>
      <c r="B8" s="106"/>
      <c r="C8" s="61"/>
      <c r="D8" s="61"/>
      <c r="E8" s="62"/>
      <c r="H8" s="58"/>
    </row>
    <row r="9" spans="1:8">
      <c r="A9" s="59"/>
      <c r="B9" s="106"/>
      <c r="C9" s="61"/>
      <c r="D9" s="61"/>
      <c r="E9" s="62"/>
      <c r="H9" s="58"/>
    </row>
    <row r="10" spans="1:8">
      <c r="A10" s="59"/>
      <c r="B10" s="106"/>
      <c r="C10" s="61"/>
      <c r="D10" s="61"/>
      <c r="E10" s="62"/>
    </row>
    <row r="11" spans="1:8">
      <c r="A11" s="59"/>
      <c r="B11" s="90"/>
      <c r="C11" s="64"/>
      <c r="D11" s="61"/>
      <c r="E11" s="62"/>
    </row>
    <row r="12" spans="1:8">
      <c r="A12" s="111"/>
      <c r="B12" s="73"/>
      <c r="C12" s="61"/>
      <c r="D12" s="61"/>
      <c r="E12" s="62"/>
    </row>
    <row r="13" spans="1:8">
      <c r="A13" s="70"/>
      <c r="B13" s="112"/>
      <c r="C13" s="73"/>
      <c r="D13" s="68"/>
      <c r="E13" s="72"/>
    </row>
    <row r="14" spans="1:8">
      <c r="A14" s="59"/>
      <c r="B14" s="112"/>
      <c r="C14" s="64"/>
      <c r="D14" s="61"/>
      <c r="E14" s="62"/>
    </row>
    <row r="15" spans="1:8">
      <c r="A15" s="59"/>
      <c r="B15" s="112"/>
      <c r="C15" s="64"/>
      <c r="D15" s="61"/>
      <c r="E15" s="62"/>
    </row>
    <row r="16" spans="1:8">
      <c r="A16" s="59"/>
      <c r="B16" s="54"/>
      <c r="C16" s="64"/>
      <c r="E16" s="62"/>
    </row>
    <row r="17" spans="1:5">
      <c r="A17" s="59"/>
      <c r="B17" s="106"/>
      <c r="C17" s="61"/>
      <c r="D17" s="61"/>
      <c r="E17" s="62"/>
    </row>
    <row r="18" spans="1:5">
      <c r="A18" s="111"/>
      <c r="B18" s="73"/>
      <c r="C18" s="61"/>
      <c r="D18" s="61"/>
      <c r="E18" s="62"/>
    </row>
    <row r="19" spans="1:5">
      <c r="A19" s="111"/>
      <c r="B19" s="73"/>
      <c r="C19" s="61"/>
      <c r="D19" s="61"/>
      <c r="E19" s="62"/>
    </row>
    <row r="20" spans="1:5">
      <c r="A20" s="113"/>
      <c r="B20" s="68"/>
      <c r="C20" s="108"/>
      <c r="D20" s="82"/>
      <c r="E20" s="69"/>
    </row>
    <row r="21" spans="1:5">
      <c r="A21" s="111"/>
      <c r="B21" s="73"/>
      <c r="C21" s="61"/>
      <c r="D21" s="61"/>
      <c r="E21" s="62"/>
    </row>
    <row r="22" spans="1:5">
      <c r="A22" s="111"/>
      <c r="B22" s="114"/>
      <c r="C22" s="61"/>
      <c r="D22" s="61"/>
      <c r="E22" s="62"/>
    </row>
    <row r="23" spans="1:5">
      <c r="A23" s="59"/>
      <c r="B23" s="106"/>
      <c r="C23" s="61"/>
      <c r="D23" s="61"/>
      <c r="E23" s="62"/>
    </row>
    <row r="24" spans="1:5" ht="15">
      <c r="A24" s="61"/>
      <c r="B24" s="68"/>
      <c r="C24" s="61"/>
      <c r="D24" s="61"/>
      <c r="E24" s="63">
        <f>SUM(E5:E23)</f>
        <v>10476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48576"/>
  <sheetViews>
    <sheetView zoomScaleNormal="100" workbookViewId="0">
      <selection activeCell="C29" sqref="C29:E30"/>
    </sheetView>
  </sheetViews>
  <sheetFormatPr defaultColWidth="8.625" defaultRowHeight="14.25"/>
  <cols>
    <col min="1" max="1" width="11.125" customWidth="1"/>
    <col min="2" max="2" width="16.75" customWidth="1"/>
    <col min="3" max="3" width="22.5" customWidth="1"/>
    <col min="4" max="4" width="58.5" customWidth="1"/>
    <col min="5" max="5" width="12.875" customWidth="1"/>
    <col min="7" max="7" width="20.375" style="54" customWidth="1"/>
  </cols>
  <sheetData>
    <row r="1" spans="1:8" ht="15">
      <c r="A1" s="142" t="s">
        <v>29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>
      <c r="A5" s="59">
        <v>44224</v>
      </c>
      <c r="B5" s="60"/>
      <c r="C5" s="117" t="s">
        <v>76</v>
      </c>
      <c r="D5" s="118" t="s">
        <v>78</v>
      </c>
      <c r="E5" s="62">
        <v>800</v>
      </c>
      <c r="H5" s="58"/>
    </row>
    <row r="6" spans="1:8">
      <c r="A6" s="59">
        <v>44224</v>
      </c>
      <c r="B6" s="60"/>
      <c r="C6" s="117" t="s">
        <v>77</v>
      </c>
      <c r="D6" s="118" t="s">
        <v>78</v>
      </c>
      <c r="E6" s="62">
        <v>100</v>
      </c>
      <c r="H6" s="58"/>
    </row>
    <row r="7" spans="1:8">
      <c r="A7" s="59">
        <v>44255</v>
      </c>
      <c r="B7" s="60"/>
      <c r="C7" s="117" t="s">
        <v>76</v>
      </c>
      <c r="D7" s="118" t="s">
        <v>106</v>
      </c>
      <c r="E7" s="62">
        <v>800</v>
      </c>
      <c r="H7" s="58"/>
    </row>
    <row r="8" spans="1:8">
      <c r="A8" s="59">
        <v>44255</v>
      </c>
      <c r="B8" s="60"/>
      <c r="C8" s="117" t="s">
        <v>77</v>
      </c>
      <c r="D8" s="118" t="s">
        <v>106</v>
      </c>
      <c r="E8" s="62">
        <v>50</v>
      </c>
      <c r="H8" s="58"/>
    </row>
    <row r="9" spans="1:8">
      <c r="A9" s="59">
        <v>44256</v>
      </c>
      <c r="B9" s="60"/>
      <c r="C9" s="117" t="s">
        <v>77</v>
      </c>
      <c r="D9" s="118" t="s">
        <v>106</v>
      </c>
      <c r="E9" s="62">
        <v>50</v>
      </c>
      <c r="H9" s="58"/>
    </row>
    <row r="10" spans="1:8">
      <c r="A10" s="59">
        <v>44283</v>
      </c>
      <c r="B10" s="60"/>
      <c r="C10" s="117" t="s">
        <v>76</v>
      </c>
      <c r="D10" s="118" t="s">
        <v>114</v>
      </c>
      <c r="E10" s="62">
        <v>800</v>
      </c>
      <c r="H10" s="58"/>
    </row>
    <row r="11" spans="1:8">
      <c r="A11" s="59">
        <v>44283</v>
      </c>
      <c r="B11" s="60"/>
      <c r="C11" s="117" t="s">
        <v>77</v>
      </c>
      <c r="D11" s="118" t="s">
        <v>114</v>
      </c>
      <c r="E11" s="62">
        <v>100</v>
      </c>
      <c r="F11" s="58"/>
      <c r="H11" s="58"/>
    </row>
    <row r="12" spans="1:8">
      <c r="A12" s="59">
        <v>44314</v>
      </c>
      <c r="B12" s="60"/>
      <c r="C12" s="117" t="s">
        <v>76</v>
      </c>
      <c r="D12" s="118" t="s">
        <v>136</v>
      </c>
      <c r="E12" s="62">
        <v>800</v>
      </c>
      <c r="H12" s="58"/>
    </row>
    <row r="13" spans="1:8">
      <c r="A13" s="59">
        <v>44314</v>
      </c>
      <c r="B13" s="60"/>
      <c r="C13" s="117" t="s">
        <v>77</v>
      </c>
      <c r="D13" s="118" t="s">
        <v>136</v>
      </c>
      <c r="E13" s="62">
        <v>100</v>
      </c>
      <c r="H13" s="58"/>
    </row>
    <row r="14" spans="1:8">
      <c r="A14" s="59">
        <v>44344</v>
      </c>
      <c r="B14" s="60"/>
      <c r="C14" s="117" t="s">
        <v>76</v>
      </c>
      <c r="D14" s="118" t="s">
        <v>150</v>
      </c>
      <c r="E14" s="62">
        <v>800</v>
      </c>
      <c r="H14" s="58"/>
    </row>
    <row r="15" spans="1:8">
      <c r="A15" s="59">
        <v>44344</v>
      </c>
      <c r="B15" s="60"/>
      <c r="C15" s="117" t="s">
        <v>77</v>
      </c>
      <c r="D15" s="118" t="s">
        <v>150</v>
      </c>
      <c r="E15" s="62">
        <v>100</v>
      </c>
      <c r="H15" s="58"/>
    </row>
    <row r="16" spans="1:8">
      <c r="A16" s="59">
        <v>44375</v>
      </c>
      <c r="B16" s="60"/>
      <c r="C16" s="117" t="s">
        <v>76</v>
      </c>
      <c r="D16" s="118" t="s">
        <v>168</v>
      </c>
      <c r="E16" s="62">
        <v>800</v>
      </c>
      <c r="H16" s="58"/>
    </row>
    <row r="17" spans="1:8">
      <c r="A17" s="59">
        <v>44375</v>
      </c>
      <c r="B17" s="60"/>
      <c r="C17" s="117" t="s">
        <v>77</v>
      </c>
      <c r="D17" s="118" t="s">
        <v>168</v>
      </c>
      <c r="E17" s="62">
        <v>100</v>
      </c>
      <c r="H17" s="58"/>
    </row>
    <row r="18" spans="1:8">
      <c r="A18" s="59">
        <v>44405</v>
      </c>
      <c r="B18" s="60"/>
      <c r="C18" s="117" t="s">
        <v>76</v>
      </c>
      <c r="D18" s="118" t="s">
        <v>205</v>
      </c>
      <c r="E18" s="62">
        <v>800</v>
      </c>
      <c r="H18" s="58"/>
    </row>
    <row r="19" spans="1:8">
      <c r="A19" s="59">
        <v>44405</v>
      </c>
      <c r="B19" s="60"/>
      <c r="C19" s="117" t="s">
        <v>77</v>
      </c>
      <c r="D19" s="118" t="s">
        <v>205</v>
      </c>
      <c r="E19" s="62">
        <v>50</v>
      </c>
      <c r="H19" s="58"/>
    </row>
    <row r="20" spans="1:8">
      <c r="A20" s="59">
        <v>44408</v>
      </c>
      <c r="B20" s="60"/>
      <c r="C20" s="117" t="s">
        <v>77</v>
      </c>
      <c r="D20" s="118" t="s">
        <v>205</v>
      </c>
      <c r="E20" s="62">
        <v>50</v>
      </c>
      <c r="H20" s="58"/>
    </row>
    <row r="21" spans="1:8">
      <c r="A21" s="59">
        <v>44439</v>
      </c>
      <c r="B21" s="60"/>
      <c r="C21" s="117" t="s">
        <v>76</v>
      </c>
      <c r="D21" s="118" t="s">
        <v>243</v>
      </c>
      <c r="E21" s="62">
        <v>800</v>
      </c>
      <c r="H21" s="58"/>
    </row>
    <row r="22" spans="1:8">
      <c r="A22" s="59">
        <v>44439</v>
      </c>
      <c r="B22" s="60"/>
      <c r="C22" s="117" t="s">
        <v>77</v>
      </c>
      <c r="D22" s="118" t="s">
        <v>243</v>
      </c>
      <c r="E22" s="62">
        <v>100</v>
      </c>
      <c r="H22" s="58"/>
    </row>
    <row r="23" spans="1:8">
      <c r="A23" s="59">
        <v>44467</v>
      </c>
      <c r="B23" s="60"/>
      <c r="C23" s="117" t="s">
        <v>76</v>
      </c>
      <c r="D23" s="118" t="s">
        <v>268</v>
      </c>
      <c r="E23" s="62">
        <v>800</v>
      </c>
      <c r="H23" s="58"/>
    </row>
    <row r="24" spans="1:8">
      <c r="A24" s="59">
        <v>44467</v>
      </c>
      <c r="B24" s="60"/>
      <c r="C24" s="117" t="s">
        <v>77</v>
      </c>
      <c r="D24" s="118" t="s">
        <v>268</v>
      </c>
      <c r="E24" s="62">
        <v>100</v>
      </c>
      <c r="H24" s="58"/>
    </row>
    <row r="25" spans="1:8">
      <c r="A25" s="59">
        <v>44497</v>
      </c>
      <c r="B25" s="60"/>
      <c r="C25" s="117" t="s">
        <v>76</v>
      </c>
      <c r="D25" s="118" t="s">
        <v>276</v>
      </c>
      <c r="E25" s="62">
        <v>800</v>
      </c>
      <c r="H25" s="58"/>
    </row>
    <row r="26" spans="1:8">
      <c r="A26" s="59">
        <v>44497</v>
      </c>
      <c r="B26" s="60"/>
      <c r="C26" s="117" t="s">
        <v>77</v>
      </c>
      <c r="D26" s="118" t="s">
        <v>276</v>
      </c>
      <c r="E26" s="62">
        <v>100</v>
      </c>
      <c r="H26" s="58"/>
    </row>
    <row r="27" spans="1:8">
      <c r="A27" s="59">
        <v>44526</v>
      </c>
      <c r="B27" s="60"/>
      <c r="C27" s="117" t="s">
        <v>76</v>
      </c>
      <c r="D27" s="118" t="s">
        <v>296</v>
      </c>
      <c r="E27" s="62">
        <v>800</v>
      </c>
      <c r="H27" s="58"/>
    </row>
    <row r="28" spans="1:8">
      <c r="A28" s="59">
        <v>44526</v>
      </c>
      <c r="B28" s="60"/>
      <c r="C28" s="117" t="s">
        <v>77</v>
      </c>
      <c r="D28" s="118" t="s">
        <v>296</v>
      </c>
      <c r="E28" s="62">
        <v>100</v>
      </c>
      <c r="H28" s="58"/>
    </row>
    <row r="29" spans="1:8">
      <c r="A29" s="59">
        <v>44558</v>
      </c>
      <c r="B29" s="60"/>
      <c r="C29" s="117" t="s">
        <v>76</v>
      </c>
      <c r="D29" s="118" t="s">
        <v>314</v>
      </c>
      <c r="E29" s="62">
        <v>800</v>
      </c>
    </row>
    <row r="30" spans="1:8">
      <c r="A30" s="59">
        <v>44558</v>
      </c>
      <c r="B30" s="60"/>
      <c r="C30" s="117" t="s">
        <v>77</v>
      </c>
      <c r="D30" s="118" t="s">
        <v>314</v>
      </c>
      <c r="E30" s="62">
        <v>100</v>
      </c>
    </row>
    <row r="31" spans="1:8" ht="15">
      <c r="A31" s="59"/>
      <c r="B31" s="61"/>
      <c r="C31" s="61"/>
      <c r="D31" s="61"/>
      <c r="E31" s="63">
        <f>SUM(E5:E29)</f>
        <v>10700</v>
      </c>
    </row>
    <row r="1048576" spans="1:1">
      <c r="A1048576" s="59"/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54" customWidth="1"/>
  </cols>
  <sheetData>
    <row r="1" spans="1:8" ht="15">
      <c r="A1" s="142" t="s">
        <v>56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>
      <c r="A5" s="81"/>
      <c r="B5" s="106"/>
      <c r="C5" s="106"/>
      <c r="E5" s="69"/>
      <c r="H5" s="58"/>
    </row>
    <row r="6" spans="1:8">
      <c r="A6" s="70"/>
      <c r="B6" s="71"/>
      <c r="C6" s="73"/>
      <c r="D6" s="61"/>
      <c r="E6" s="62"/>
      <c r="H6" s="58"/>
    </row>
    <row r="7" spans="1:8">
      <c r="A7" s="59"/>
      <c r="B7" s="71"/>
      <c r="C7" s="61"/>
      <c r="D7" s="61"/>
      <c r="E7" s="62"/>
      <c r="H7" s="58"/>
    </row>
    <row r="8" spans="1:8">
      <c r="A8" s="59"/>
      <c r="B8" s="71"/>
      <c r="C8" s="61"/>
      <c r="D8" s="61"/>
      <c r="E8" s="62"/>
      <c r="H8" s="58"/>
    </row>
    <row r="9" spans="1:8">
      <c r="A9" s="59"/>
      <c r="B9" s="71"/>
      <c r="C9" s="61"/>
      <c r="D9" s="61"/>
      <c r="E9" s="62"/>
      <c r="H9" s="58"/>
    </row>
    <row r="10" spans="1:8">
      <c r="A10" s="59"/>
      <c r="B10" s="71"/>
      <c r="C10" s="61"/>
      <c r="D10" s="61"/>
      <c r="E10" s="62"/>
      <c r="H10" s="58"/>
    </row>
    <row r="11" spans="1:8">
      <c r="A11" s="59"/>
      <c r="B11" s="71"/>
      <c r="C11" s="61"/>
      <c r="D11" s="61"/>
      <c r="E11" s="62"/>
    </row>
    <row r="12" spans="1:8">
      <c r="A12" s="59"/>
      <c r="B12" s="71"/>
      <c r="C12" s="61"/>
      <c r="D12" s="61"/>
      <c r="E12" s="62"/>
    </row>
    <row r="13" spans="1:8">
      <c r="A13" s="59"/>
      <c r="B13" s="71"/>
      <c r="C13" s="61"/>
      <c r="D13" s="61"/>
      <c r="E13" s="62"/>
    </row>
    <row r="14" spans="1:8">
      <c r="A14" s="59"/>
      <c r="B14" s="71"/>
      <c r="C14" s="61"/>
      <c r="D14" s="61"/>
      <c r="E14" s="62"/>
    </row>
    <row r="15" spans="1:8">
      <c r="A15" s="61"/>
      <c r="B15" s="71"/>
      <c r="C15" s="61"/>
      <c r="D15" s="61"/>
      <c r="E15" s="62"/>
    </row>
    <row r="16" spans="1:8" ht="15">
      <c r="A16" s="61"/>
      <c r="B16" s="61"/>
      <c r="C16" s="61"/>
      <c r="D16" s="61"/>
      <c r="E16" s="63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54" customWidth="1"/>
  </cols>
  <sheetData>
    <row r="1" spans="1:8" ht="15">
      <c r="A1" s="142" t="s">
        <v>56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>
      <c r="A5" s="81"/>
      <c r="B5" s="106"/>
      <c r="C5" s="106"/>
      <c r="E5" s="69"/>
      <c r="H5" s="58"/>
    </row>
    <row r="6" spans="1:8">
      <c r="A6" s="81"/>
      <c r="B6" s="66"/>
      <c r="C6" s="82"/>
      <c r="D6" s="64"/>
      <c r="E6" s="83"/>
      <c r="H6" s="58"/>
    </row>
    <row r="7" spans="1:8">
      <c r="A7" s="59"/>
      <c r="B7" s="71"/>
      <c r="C7" s="61"/>
      <c r="D7" s="61"/>
      <c r="E7" s="62"/>
      <c r="H7" s="58"/>
    </row>
    <row r="8" spans="1:8">
      <c r="A8" s="59"/>
      <c r="B8" s="71"/>
      <c r="C8" s="61"/>
      <c r="D8" s="61"/>
      <c r="E8" s="62"/>
      <c r="H8" s="58"/>
    </row>
    <row r="9" spans="1:8">
      <c r="A9" s="59"/>
      <c r="B9" s="71"/>
      <c r="C9" s="61"/>
      <c r="D9" s="61"/>
      <c r="E9" s="62"/>
      <c r="H9" s="58"/>
    </row>
    <row r="10" spans="1:8">
      <c r="A10" s="59"/>
      <c r="B10" s="71"/>
      <c r="C10" s="61"/>
      <c r="D10" s="61"/>
      <c r="E10" s="62"/>
      <c r="H10" s="58"/>
    </row>
    <row r="11" spans="1:8">
      <c r="A11" s="59"/>
      <c r="B11" s="71"/>
      <c r="C11" s="61"/>
      <c r="D11" s="61"/>
      <c r="E11" s="62"/>
    </row>
    <row r="12" spans="1:8">
      <c r="A12" s="59"/>
      <c r="B12" s="71"/>
      <c r="C12" s="61"/>
      <c r="D12" s="61"/>
      <c r="E12" s="62"/>
    </row>
    <row r="13" spans="1:8">
      <c r="A13" s="59"/>
      <c r="B13" s="71"/>
      <c r="C13" s="61"/>
      <c r="D13" s="61"/>
      <c r="E13" s="62"/>
    </row>
    <row r="14" spans="1:8">
      <c r="A14" s="59"/>
      <c r="B14" s="71"/>
      <c r="C14" s="61"/>
      <c r="D14" s="61"/>
      <c r="E14" s="62"/>
    </row>
    <row r="15" spans="1:8">
      <c r="A15" s="61"/>
      <c r="B15" s="71"/>
      <c r="C15" s="61"/>
      <c r="D15" s="61"/>
      <c r="E15" s="62"/>
    </row>
    <row r="16" spans="1:8" ht="15">
      <c r="A16" s="61"/>
      <c r="B16" s="61"/>
      <c r="C16" s="61"/>
      <c r="D16" s="61"/>
      <c r="E16" s="63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3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6.625" customWidth="1"/>
    <col min="7" max="7" width="20.375" style="54" customWidth="1"/>
  </cols>
  <sheetData>
    <row r="1" spans="1:8" ht="15">
      <c r="A1" s="142" t="s">
        <v>56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>
      <c r="A5" s="65"/>
      <c r="B5" s="66"/>
      <c r="C5" s="64"/>
      <c r="D5" s="82"/>
      <c r="E5" s="83"/>
      <c r="H5" s="58"/>
    </row>
    <row r="6" spans="1:8">
      <c r="A6" s="65"/>
      <c r="B6" s="66"/>
      <c r="C6" s="64"/>
      <c r="D6" s="82"/>
      <c r="E6" s="83"/>
      <c r="H6" s="58"/>
    </row>
    <row r="7" spans="1:8">
      <c r="A7" s="65"/>
      <c r="B7" s="66"/>
      <c r="C7" s="64"/>
      <c r="D7" s="82"/>
      <c r="E7" s="83"/>
      <c r="H7" s="58"/>
    </row>
    <row r="8" spans="1:8">
      <c r="A8" s="81"/>
      <c r="B8" s="66"/>
      <c r="C8" s="64"/>
      <c r="D8" s="82"/>
      <c r="E8" s="83"/>
    </row>
    <row r="9" spans="1:8">
      <c r="A9" s="59"/>
      <c r="B9" s="71"/>
      <c r="C9" s="61"/>
      <c r="D9" s="61"/>
      <c r="E9" s="62"/>
    </row>
    <row r="10" spans="1:8">
      <c r="A10" s="59"/>
      <c r="B10" s="71"/>
      <c r="C10" s="61"/>
      <c r="D10" s="61"/>
      <c r="E10" s="62"/>
    </row>
    <row r="11" spans="1:8">
      <c r="A11" s="59"/>
      <c r="B11" s="71"/>
      <c r="C11" s="61"/>
      <c r="D11" s="61"/>
      <c r="E11" s="62"/>
    </row>
    <row r="12" spans="1:8">
      <c r="A12" s="61"/>
      <c r="B12" s="71"/>
      <c r="C12" s="61"/>
      <c r="D12" s="61"/>
      <c r="E12" s="62"/>
    </row>
    <row r="13" spans="1:8" ht="15">
      <c r="A13" s="61"/>
      <c r="B13" s="61"/>
      <c r="C13" s="61"/>
      <c r="D13" s="61"/>
      <c r="E13" s="63">
        <f>SUM(E5:E12)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6"/>
  <sheetViews>
    <sheetView zoomScaleNormal="100" workbookViewId="0">
      <selection activeCell="A5" sqref="A5"/>
    </sheetView>
  </sheetViews>
  <sheetFormatPr defaultColWidth="8.625" defaultRowHeight="14.25"/>
  <cols>
    <col min="1" max="1" width="10.125" customWidth="1"/>
    <col min="2" max="2" width="20.875" customWidth="1"/>
    <col min="3" max="3" width="31.25" bestFit="1" customWidth="1"/>
    <col min="4" max="4" width="63.75" customWidth="1"/>
    <col min="5" max="5" width="12.875" customWidth="1"/>
    <col min="7" max="7" width="20.375" style="54" customWidth="1"/>
  </cols>
  <sheetData>
    <row r="1" spans="1:8" ht="15">
      <c r="A1" s="142" t="s">
        <v>56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>
      <c r="A5" s="81"/>
      <c r="B5" s="106"/>
      <c r="C5" s="106"/>
      <c r="E5" s="69"/>
      <c r="H5" s="58"/>
    </row>
    <row r="6" spans="1:8">
      <c r="A6" s="81"/>
      <c r="B6" s="128"/>
      <c r="C6" s="82"/>
      <c r="D6" s="64"/>
      <c r="E6" s="83"/>
      <c r="H6" s="58"/>
    </row>
    <row r="7" spans="1:8">
      <c r="A7" s="59"/>
      <c r="B7" s="71"/>
      <c r="C7" s="61"/>
      <c r="D7" s="61"/>
      <c r="E7" s="62"/>
      <c r="H7" s="58"/>
    </row>
    <row r="8" spans="1:8">
      <c r="A8" s="59"/>
      <c r="B8" s="71"/>
      <c r="C8" s="61"/>
      <c r="D8" s="61"/>
      <c r="E8" s="62"/>
      <c r="H8" s="58"/>
    </row>
    <row r="9" spans="1:8">
      <c r="A9" s="59"/>
      <c r="B9" s="71"/>
      <c r="C9" s="61"/>
      <c r="D9" s="61"/>
      <c r="E9" s="62"/>
      <c r="H9" s="58"/>
    </row>
    <row r="10" spans="1:8">
      <c r="A10" s="59"/>
      <c r="B10" s="71"/>
      <c r="C10" s="61"/>
      <c r="D10" s="61"/>
      <c r="E10" s="62"/>
      <c r="H10" s="58"/>
    </row>
    <row r="11" spans="1:8">
      <c r="A11" s="59"/>
      <c r="B11" s="71"/>
      <c r="C11" s="61"/>
      <c r="D11" s="61"/>
      <c r="E11" s="62"/>
    </row>
    <row r="12" spans="1:8">
      <c r="A12" s="59"/>
      <c r="B12" s="71"/>
      <c r="C12" s="61"/>
      <c r="D12" s="61"/>
      <c r="E12" s="62"/>
    </row>
    <row r="13" spans="1:8">
      <c r="A13" s="59"/>
      <c r="B13" s="71"/>
      <c r="C13" s="61"/>
      <c r="D13" s="61"/>
      <c r="E13" s="62"/>
    </row>
    <row r="14" spans="1:8">
      <c r="A14" s="59"/>
      <c r="B14" s="71"/>
      <c r="C14" s="61"/>
      <c r="D14" s="61"/>
      <c r="E14" s="62"/>
    </row>
    <row r="15" spans="1:8">
      <c r="A15" s="61"/>
      <c r="B15" s="71"/>
      <c r="C15" s="61"/>
      <c r="D15" s="61"/>
      <c r="E15" s="62"/>
    </row>
    <row r="16" spans="1:8" ht="15">
      <c r="A16" s="61"/>
      <c r="B16" s="61"/>
      <c r="C16" s="61"/>
      <c r="D16" s="61"/>
      <c r="E16" s="63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6"/>
  <sheetViews>
    <sheetView zoomScaleNormal="100" workbookViewId="0">
      <selection activeCell="A2" sqref="A2:E2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54" customWidth="1"/>
  </cols>
  <sheetData>
    <row r="1" spans="1:8" ht="15">
      <c r="A1" s="142" t="s">
        <v>56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>
      <c r="A5" s="81"/>
      <c r="B5" s="66"/>
      <c r="C5" s="106"/>
      <c r="E5" s="69"/>
      <c r="H5" s="58"/>
    </row>
    <row r="6" spans="1:8">
      <c r="A6" s="81"/>
      <c r="B6" s="66"/>
      <c r="C6" s="82"/>
      <c r="D6" s="64"/>
      <c r="E6" s="83"/>
      <c r="H6" s="58"/>
    </row>
    <row r="7" spans="1:8">
      <c r="A7" s="59"/>
      <c r="B7" s="71"/>
      <c r="C7" s="61"/>
      <c r="D7" s="61"/>
      <c r="E7" s="62"/>
      <c r="H7" s="58"/>
    </row>
    <row r="8" spans="1:8">
      <c r="A8" s="59"/>
      <c r="B8" s="71"/>
      <c r="C8" s="61"/>
      <c r="D8" s="61"/>
      <c r="E8" s="62"/>
      <c r="H8" s="58"/>
    </row>
    <row r="9" spans="1:8">
      <c r="A9" s="59"/>
      <c r="B9" s="71"/>
      <c r="C9" s="61"/>
      <c r="D9" s="61"/>
      <c r="E9" s="62"/>
      <c r="H9" s="58"/>
    </row>
    <row r="10" spans="1:8">
      <c r="A10" s="59"/>
      <c r="B10" s="71"/>
      <c r="C10" s="61"/>
      <c r="D10" s="61"/>
      <c r="E10" s="62"/>
      <c r="H10" s="58"/>
    </row>
    <row r="11" spans="1:8">
      <c r="A11" s="59"/>
      <c r="B11" s="71"/>
      <c r="C11" s="61"/>
      <c r="D11" s="61"/>
      <c r="E11" s="62"/>
    </row>
    <row r="12" spans="1:8">
      <c r="A12" s="59"/>
      <c r="B12" s="71"/>
      <c r="C12" s="61"/>
      <c r="D12" s="61"/>
      <c r="E12" s="62"/>
    </row>
    <row r="13" spans="1:8">
      <c r="A13" s="59"/>
      <c r="B13" s="71"/>
      <c r="C13" s="61"/>
      <c r="D13" s="61"/>
      <c r="E13" s="62"/>
    </row>
    <row r="14" spans="1:8">
      <c r="A14" s="59"/>
      <c r="B14" s="71"/>
      <c r="C14" s="61"/>
      <c r="D14" s="61"/>
      <c r="E14" s="62"/>
    </row>
    <row r="15" spans="1:8">
      <c r="A15" s="61"/>
      <c r="B15" s="71"/>
      <c r="C15" s="61"/>
      <c r="D15" s="61"/>
      <c r="E15" s="62"/>
    </row>
    <row r="16" spans="1:8" ht="15">
      <c r="A16" s="61"/>
      <c r="B16" s="60"/>
      <c r="C16" s="61"/>
      <c r="D16" s="61"/>
      <c r="E16" s="63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54" customWidth="1"/>
  </cols>
  <sheetData>
    <row r="1" spans="1:8" ht="15">
      <c r="A1" s="142" t="s">
        <v>56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>
      <c r="A5" s="81"/>
      <c r="B5" s="66"/>
      <c r="C5" s="82"/>
      <c r="D5" s="64"/>
      <c r="E5" s="83"/>
      <c r="H5" s="58"/>
    </row>
    <row r="6" spans="1:8">
      <c r="A6" s="81"/>
      <c r="B6" s="66"/>
      <c r="C6" s="82"/>
      <c r="D6" s="64"/>
      <c r="E6" s="83"/>
      <c r="H6" s="58"/>
    </row>
    <row r="7" spans="1:8">
      <c r="A7" s="59"/>
      <c r="B7" s="71"/>
      <c r="C7" s="61"/>
      <c r="D7" s="61"/>
      <c r="E7" s="62"/>
      <c r="H7" s="58"/>
    </row>
    <row r="8" spans="1:8">
      <c r="A8" s="59"/>
      <c r="B8" s="71"/>
      <c r="C8" s="61"/>
      <c r="D8" s="61"/>
      <c r="E8" s="62"/>
      <c r="H8" s="58"/>
    </row>
    <row r="9" spans="1:8">
      <c r="A9" s="59"/>
      <c r="B9" s="71"/>
      <c r="C9" s="61"/>
      <c r="D9" s="61"/>
      <c r="E9" s="62"/>
      <c r="H9" s="58"/>
    </row>
    <row r="10" spans="1:8">
      <c r="A10" s="59"/>
      <c r="B10" s="71"/>
      <c r="C10" s="61"/>
      <c r="D10" s="61"/>
      <c r="E10" s="62"/>
      <c r="H10" s="58"/>
    </row>
    <row r="11" spans="1:8">
      <c r="A11" s="59"/>
      <c r="B11" s="71"/>
      <c r="C11" s="61"/>
      <c r="D11" s="61"/>
      <c r="E11" s="62"/>
    </row>
    <row r="12" spans="1:8">
      <c r="A12" s="59"/>
      <c r="B12" s="71"/>
      <c r="C12" s="61"/>
      <c r="D12" s="61"/>
      <c r="E12" s="62"/>
    </row>
    <row r="13" spans="1:8">
      <c r="A13" s="59"/>
      <c r="B13" s="71"/>
      <c r="C13" s="61"/>
      <c r="D13" s="61"/>
      <c r="E13" s="62"/>
    </row>
    <row r="14" spans="1:8">
      <c r="A14" s="59"/>
      <c r="B14" s="71"/>
      <c r="C14" s="61"/>
      <c r="D14" s="61"/>
      <c r="E14" s="62"/>
    </row>
    <row r="15" spans="1:8">
      <c r="A15" s="61"/>
      <c r="B15" s="71"/>
      <c r="C15" s="61"/>
      <c r="D15" s="61"/>
      <c r="E15" s="62"/>
    </row>
    <row r="16" spans="1:8" ht="15">
      <c r="A16" s="61"/>
      <c r="B16" s="61"/>
      <c r="C16" s="61"/>
      <c r="D16" s="61"/>
      <c r="E16" s="63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54" customWidth="1"/>
  </cols>
  <sheetData>
    <row r="1" spans="1:8" ht="15">
      <c r="A1" s="142" t="s">
        <v>56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>
      <c r="A5" s="81"/>
      <c r="B5" s="106"/>
      <c r="C5" s="106"/>
      <c r="E5" s="69"/>
      <c r="H5" s="58"/>
    </row>
    <row r="6" spans="1:8">
      <c r="A6" s="81"/>
      <c r="B6" s="66"/>
      <c r="C6" s="82"/>
      <c r="D6" s="64"/>
      <c r="E6" s="83"/>
      <c r="H6" s="58"/>
    </row>
    <row r="7" spans="1:8">
      <c r="A7" s="59"/>
      <c r="B7" s="71"/>
      <c r="C7" s="61"/>
      <c r="D7" s="61"/>
      <c r="E7" s="62"/>
      <c r="H7" s="58"/>
    </row>
    <row r="8" spans="1:8">
      <c r="A8" s="59"/>
      <c r="B8" s="71"/>
      <c r="C8" s="61"/>
      <c r="D8" s="61"/>
      <c r="E8" s="62"/>
      <c r="H8" s="58"/>
    </row>
    <row r="9" spans="1:8">
      <c r="A9" s="59"/>
      <c r="B9" s="71"/>
      <c r="C9" s="61"/>
      <c r="D9" s="61"/>
      <c r="E9" s="62"/>
      <c r="H9" s="58"/>
    </row>
    <row r="10" spans="1:8">
      <c r="A10" s="59"/>
      <c r="B10" s="71"/>
      <c r="C10" s="61"/>
      <c r="D10" s="61"/>
      <c r="E10" s="62"/>
      <c r="H10" s="58"/>
    </row>
    <row r="11" spans="1:8">
      <c r="A11" s="59"/>
      <c r="B11" s="71"/>
      <c r="C11" s="61"/>
      <c r="D11" s="61"/>
      <c r="E11" s="62"/>
    </row>
    <row r="12" spans="1:8">
      <c r="A12" s="59"/>
      <c r="B12" s="71"/>
      <c r="C12" s="61"/>
      <c r="D12" s="61"/>
      <c r="E12" s="62"/>
    </row>
    <row r="13" spans="1:8">
      <c r="A13" s="59"/>
      <c r="B13" s="71"/>
      <c r="C13" s="61"/>
      <c r="D13" s="61"/>
      <c r="E13" s="62"/>
    </row>
    <row r="14" spans="1:8">
      <c r="A14" s="59"/>
      <c r="B14" s="71"/>
      <c r="C14" s="61"/>
      <c r="D14" s="61"/>
      <c r="E14" s="62"/>
    </row>
    <row r="15" spans="1:8">
      <c r="A15" s="61"/>
      <c r="B15" s="71"/>
      <c r="C15" s="61"/>
      <c r="D15" s="61"/>
      <c r="E15" s="62"/>
    </row>
    <row r="16" spans="1:8" ht="15">
      <c r="A16" s="61"/>
      <c r="B16" s="61"/>
      <c r="C16" s="61"/>
      <c r="D16" s="61"/>
      <c r="E16" s="63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54" customWidth="1"/>
  </cols>
  <sheetData>
    <row r="1" spans="1:8" ht="15">
      <c r="A1" s="142" t="s">
        <v>56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>
      <c r="A5" s="81"/>
      <c r="B5" s="106"/>
      <c r="C5" s="106"/>
      <c r="E5" s="69"/>
      <c r="H5" s="58"/>
    </row>
    <row r="6" spans="1:8">
      <c r="A6" s="81"/>
      <c r="B6" s="66"/>
      <c r="C6" s="82"/>
      <c r="D6" s="64"/>
      <c r="E6" s="83"/>
      <c r="H6" s="58"/>
    </row>
    <row r="7" spans="1:8">
      <c r="A7" s="59"/>
      <c r="B7" s="71"/>
      <c r="C7" s="61"/>
      <c r="D7" s="61"/>
      <c r="E7" s="62"/>
      <c r="H7" s="58"/>
    </row>
    <row r="8" spans="1:8">
      <c r="A8" s="59"/>
      <c r="B8" s="71"/>
      <c r="C8" s="61"/>
      <c r="D8" s="61"/>
      <c r="E8" s="62"/>
      <c r="H8" s="58"/>
    </row>
    <row r="9" spans="1:8">
      <c r="A9" s="59"/>
      <c r="B9" s="71"/>
      <c r="C9" s="61"/>
      <c r="D9" s="61"/>
      <c r="E9" s="62"/>
      <c r="H9" s="58"/>
    </row>
    <row r="10" spans="1:8">
      <c r="A10" s="59"/>
      <c r="B10" s="71"/>
      <c r="C10" s="61"/>
      <c r="D10" s="61"/>
      <c r="E10" s="62"/>
      <c r="H10" s="58"/>
    </row>
    <row r="11" spans="1:8">
      <c r="A11" s="59"/>
      <c r="B11" s="71"/>
      <c r="C11" s="61"/>
      <c r="D11" s="61"/>
      <c r="E11" s="62"/>
    </row>
    <row r="12" spans="1:8">
      <c r="A12" s="59"/>
      <c r="B12" s="71"/>
      <c r="C12" s="61"/>
      <c r="D12" s="61"/>
      <c r="E12" s="62"/>
    </row>
    <row r="13" spans="1:8">
      <c r="A13" s="59"/>
      <c r="B13" s="71"/>
      <c r="C13" s="61"/>
      <c r="D13" s="61"/>
      <c r="E13" s="62"/>
    </row>
    <row r="14" spans="1:8">
      <c r="A14" s="59"/>
      <c r="B14" s="71"/>
      <c r="C14" s="61"/>
      <c r="D14" s="61"/>
      <c r="E14" s="62"/>
    </row>
    <row r="15" spans="1:8">
      <c r="A15" s="61"/>
      <c r="B15" s="71"/>
      <c r="C15" s="61"/>
      <c r="D15" s="61"/>
      <c r="E15" s="62"/>
    </row>
    <row r="16" spans="1:8" ht="15">
      <c r="A16" s="61"/>
      <c r="B16" s="61"/>
      <c r="C16" s="61"/>
      <c r="D16" s="61"/>
      <c r="E16" s="63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6"/>
  <sheetViews>
    <sheetView zoomScaleNormal="100" workbookViewId="0">
      <selection activeCell="A3" sqref="A3"/>
    </sheetView>
  </sheetViews>
  <sheetFormatPr defaultColWidth="8.625"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7" max="7" width="20.375" style="54" customWidth="1"/>
  </cols>
  <sheetData>
    <row r="1" spans="1:8" ht="15">
      <c r="A1" s="142" t="s">
        <v>56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>
      <c r="A5" s="81"/>
      <c r="B5" s="106"/>
      <c r="C5" s="106"/>
      <c r="E5" s="69"/>
      <c r="H5" s="58"/>
    </row>
    <row r="6" spans="1:8">
      <c r="A6" s="81"/>
      <c r="B6" s="66"/>
      <c r="C6" s="82"/>
      <c r="D6" s="64"/>
      <c r="E6" s="83"/>
      <c r="H6" s="58"/>
    </row>
    <row r="7" spans="1:8">
      <c r="A7" s="59"/>
      <c r="B7" s="71"/>
      <c r="C7" s="61"/>
      <c r="D7" s="61"/>
      <c r="E7" s="62"/>
      <c r="H7" s="58"/>
    </row>
    <row r="8" spans="1:8">
      <c r="A8" s="59"/>
      <c r="B8" s="71"/>
      <c r="C8" s="61"/>
      <c r="D8" s="61"/>
      <c r="E8" s="62"/>
      <c r="H8" s="58"/>
    </row>
    <row r="9" spans="1:8">
      <c r="A9" s="59"/>
      <c r="B9" s="71"/>
      <c r="C9" s="61"/>
      <c r="D9" s="61"/>
      <c r="E9" s="62"/>
      <c r="H9" s="58"/>
    </row>
    <row r="10" spans="1:8">
      <c r="A10" s="59"/>
      <c r="B10" s="71"/>
      <c r="C10" s="61"/>
      <c r="D10" s="61"/>
      <c r="E10" s="62"/>
      <c r="H10" s="58"/>
    </row>
    <row r="11" spans="1:8">
      <c r="A11" s="59"/>
      <c r="B11" s="71"/>
      <c r="C11" s="61"/>
      <c r="D11" s="61"/>
      <c r="E11" s="62"/>
    </row>
    <row r="12" spans="1:8">
      <c r="A12" s="59"/>
      <c r="B12" s="71"/>
      <c r="C12" s="61"/>
      <c r="D12" s="61"/>
      <c r="E12" s="62"/>
    </row>
    <row r="13" spans="1:8">
      <c r="A13" s="59"/>
      <c r="B13" s="71"/>
      <c r="C13" s="61"/>
      <c r="D13" s="61"/>
      <c r="E13" s="62"/>
    </row>
    <row r="14" spans="1:8">
      <c r="A14" s="59"/>
      <c r="B14" s="71"/>
      <c r="C14" s="61"/>
      <c r="D14" s="61"/>
      <c r="E14" s="62"/>
    </row>
    <row r="15" spans="1:8">
      <c r="A15" s="61"/>
      <c r="B15" s="71"/>
      <c r="C15" s="61"/>
      <c r="D15" s="61"/>
      <c r="E15" s="62"/>
    </row>
    <row r="16" spans="1:8" ht="15">
      <c r="A16" s="61"/>
      <c r="B16" s="61"/>
      <c r="C16" s="61"/>
      <c r="D16" s="61"/>
      <c r="E16" s="63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48576"/>
  <sheetViews>
    <sheetView zoomScaleNormal="100" workbookViewId="0">
      <pane ySplit="1" topLeftCell="A2" activePane="bottomLeft" state="frozen"/>
      <selection pane="bottomLeft" activeCell="E17" sqref="E17"/>
    </sheetView>
  </sheetViews>
  <sheetFormatPr defaultColWidth="8.625" defaultRowHeight="14.25"/>
  <cols>
    <col min="1" max="1" width="10.125" customWidth="1"/>
    <col min="2" max="2" width="20.875" customWidth="1"/>
    <col min="3" max="3" width="16.875" customWidth="1"/>
    <col min="4" max="4" width="56" customWidth="1"/>
    <col min="5" max="5" width="12.875" customWidth="1"/>
    <col min="7" max="7" width="20.375" style="54" customWidth="1"/>
  </cols>
  <sheetData>
    <row r="1" spans="1:8" ht="15">
      <c r="A1" s="142" t="s">
        <v>35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>
      <c r="A5" s="59">
        <v>44245</v>
      </c>
      <c r="B5" s="60" t="s">
        <v>101</v>
      </c>
      <c r="C5" s="60" t="s">
        <v>102</v>
      </c>
      <c r="D5" s="61" t="s">
        <v>103</v>
      </c>
      <c r="E5" s="62">
        <v>515</v>
      </c>
      <c r="H5" s="58"/>
    </row>
    <row r="6" spans="1:8">
      <c r="A6" s="59">
        <v>44272</v>
      </c>
      <c r="B6" s="60" t="s">
        <v>111</v>
      </c>
      <c r="C6" s="60" t="s">
        <v>102</v>
      </c>
      <c r="D6" s="61" t="s">
        <v>112</v>
      </c>
      <c r="E6" s="62">
        <v>515</v>
      </c>
      <c r="H6" s="58"/>
    </row>
    <row r="7" spans="1:8">
      <c r="A7" s="59">
        <v>44296</v>
      </c>
      <c r="B7" s="60" t="s">
        <v>124</v>
      </c>
      <c r="C7" s="60" t="s">
        <v>102</v>
      </c>
      <c r="D7" s="61" t="s">
        <v>125</v>
      </c>
      <c r="E7" s="62">
        <v>515</v>
      </c>
      <c r="H7" s="58"/>
    </row>
    <row r="8" spans="1:8">
      <c r="A8" s="59">
        <v>44331</v>
      </c>
      <c r="B8" s="60" t="s">
        <v>141</v>
      </c>
      <c r="C8" s="60" t="s">
        <v>102</v>
      </c>
      <c r="D8" s="61" t="s">
        <v>142</v>
      </c>
      <c r="E8" s="62">
        <v>515</v>
      </c>
      <c r="H8" s="58"/>
    </row>
    <row r="9" spans="1:8" ht="14.25" customHeight="1">
      <c r="A9" s="59">
        <v>44357</v>
      </c>
      <c r="B9" s="60" t="s">
        <v>157</v>
      </c>
      <c r="C9" s="60" t="s">
        <v>102</v>
      </c>
      <c r="D9" s="61" t="s">
        <v>158</v>
      </c>
      <c r="E9" s="62">
        <v>515</v>
      </c>
      <c r="H9" s="58"/>
    </row>
    <row r="10" spans="1:8">
      <c r="A10" s="59">
        <v>44395</v>
      </c>
      <c r="B10" s="60" t="s">
        <v>178</v>
      </c>
      <c r="C10" s="60" t="s">
        <v>102</v>
      </c>
      <c r="D10" s="61" t="s">
        <v>179</v>
      </c>
      <c r="E10" s="62">
        <v>515</v>
      </c>
      <c r="H10" s="58"/>
    </row>
    <row r="11" spans="1:8">
      <c r="A11" s="59">
        <v>44418</v>
      </c>
      <c r="B11" s="60" t="s">
        <v>226</v>
      </c>
      <c r="C11" s="60" t="s">
        <v>102</v>
      </c>
      <c r="D11" s="61" t="s">
        <v>227</v>
      </c>
      <c r="E11" s="62">
        <v>515</v>
      </c>
      <c r="H11" s="58"/>
    </row>
    <row r="12" spans="1:8">
      <c r="A12" s="59">
        <v>44450</v>
      </c>
      <c r="B12" s="60" t="s">
        <v>254</v>
      </c>
      <c r="C12" s="60" t="s">
        <v>102</v>
      </c>
      <c r="D12" s="61" t="s">
        <v>255</v>
      </c>
      <c r="E12" s="62">
        <v>515</v>
      </c>
      <c r="H12" s="58"/>
    </row>
    <row r="13" spans="1:8">
      <c r="A13" s="59">
        <v>44482</v>
      </c>
      <c r="B13" s="60" t="s">
        <v>272</v>
      </c>
      <c r="C13" s="60" t="s">
        <v>102</v>
      </c>
      <c r="D13" s="61" t="s">
        <v>273</v>
      </c>
      <c r="E13" s="62">
        <v>515</v>
      </c>
      <c r="H13" s="58"/>
    </row>
    <row r="14" spans="1:8">
      <c r="A14" s="59">
        <v>44514</v>
      </c>
      <c r="B14" s="60" t="s">
        <v>294</v>
      </c>
      <c r="C14" s="60" t="s">
        <v>102</v>
      </c>
      <c r="D14" s="61" t="s">
        <v>293</v>
      </c>
      <c r="E14" s="62">
        <v>515</v>
      </c>
      <c r="H14" s="58"/>
    </row>
    <row r="15" spans="1:8">
      <c r="A15" s="59">
        <v>44539</v>
      </c>
      <c r="B15" s="60" t="s">
        <v>301</v>
      </c>
      <c r="C15" s="60" t="s">
        <v>102</v>
      </c>
      <c r="D15" s="61" t="s">
        <v>302</v>
      </c>
      <c r="E15" s="62">
        <v>515</v>
      </c>
      <c r="H15" s="58"/>
    </row>
    <row r="16" spans="1:8">
      <c r="A16" s="59">
        <v>44574</v>
      </c>
      <c r="B16" s="60" t="s">
        <v>319</v>
      </c>
      <c r="C16" s="60" t="s">
        <v>102</v>
      </c>
      <c r="D16" s="61" t="s">
        <v>320</v>
      </c>
      <c r="E16" s="62">
        <v>515</v>
      </c>
      <c r="H16" s="58"/>
    </row>
    <row r="17" spans="1:5">
      <c r="A17" s="59"/>
      <c r="B17" s="60"/>
      <c r="C17" s="60"/>
      <c r="D17" s="61"/>
      <c r="E17" s="62"/>
    </row>
    <row r="18" spans="1:5" ht="15">
      <c r="A18" s="59"/>
      <c r="B18" s="61"/>
      <c r="C18" s="61"/>
      <c r="D18" s="61"/>
      <c r="E18" s="63">
        <f>SUM(E5:E17)</f>
        <v>6180</v>
      </c>
    </row>
    <row r="1048576" spans="4:4">
      <c r="D1048576" s="61" t="s">
        <v>36</v>
      </c>
    </row>
  </sheetData>
  <mergeCells count="2">
    <mergeCell ref="A1:E1"/>
    <mergeCell ref="A2:E2"/>
  </mergeCells>
  <phoneticPr fontId="21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zoomScaleNormal="100" workbookViewId="0">
      <pane ySplit="1" topLeftCell="A2" activePane="bottomLeft" state="frozen"/>
      <selection pane="bottomLeft" activeCell="B17" sqref="B17"/>
    </sheetView>
  </sheetViews>
  <sheetFormatPr defaultColWidth="8.625" defaultRowHeight="14.25"/>
  <cols>
    <col min="1" max="1" width="10.125" customWidth="1"/>
    <col min="2" max="3" width="20.875" customWidth="1"/>
    <col min="4" max="4" width="47.625" customWidth="1"/>
    <col min="5" max="5" width="13.75" customWidth="1"/>
    <col min="7" max="7" width="20.375" style="54" customWidth="1"/>
  </cols>
  <sheetData>
    <row r="1" spans="1:8" ht="15">
      <c r="A1" s="142" t="s">
        <v>37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>
      <c r="A5" s="59">
        <v>44224</v>
      </c>
      <c r="B5" s="117"/>
      <c r="C5" s="117" t="s">
        <v>79</v>
      </c>
      <c r="D5" s="119" t="s">
        <v>80</v>
      </c>
      <c r="E5" s="62">
        <v>100</v>
      </c>
      <c r="H5" s="58"/>
    </row>
    <row r="6" spans="1:8">
      <c r="A6" s="59">
        <v>44255</v>
      </c>
      <c r="B6" s="117"/>
      <c r="C6" s="117" t="s">
        <v>79</v>
      </c>
      <c r="D6" s="119" t="s">
        <v>107</v>
      </c>
      <c r="E6" s="62">
        <v>100</v>
      </c>
      <c r="H6" s="58"/>
    </row>
    <row r="7" spans="1:8">
      <c r="A7" s="59">
        <v>44283</v>
      </c>
      <c r="B7" s="60"/>
      <c r="C7" s="117" t="s">
        <v>79</v>
      </c>
      <c r="D7" s="119" t="s">
        <v>113</v>
      </c>
      <c r="E7" s="62">
        <v>100</v>
      </c>
      <c r="H7" s="58"/>
    </row>
    <row r="8" spans="1:8">
      <c r="A8" s="59">
        <v>44314</v>
      </c>
      <c r="B8" s="60"/>
      <c r="C8" s="117" t="s">
        <v>79</v>
      </c>
      <c r="D8" s="119" t="s">
        <v>135</v>
      </c>
      <c r="E8" s="62">
        <v>100</v>
      </c>
      <c r="H8" s="58"/>
    </row>
    <row r="9" spans="1:8">
      <c r="A9" s="59">
        <v>44344</v>
      </c>
      <c r="B9" s="60"/>
      <c r="C9" s="117" t="s">
        <v>79</v>
      </c>
      <c r="D9" s="119" t="s">
        <v>151</v>
      </c>
      <c r="E9" s="62">
        <v>100</v>
      </c>
      <c r="H9" s="58"/>
    </row>
    <row r="10" spans="1:8">
      <c r="A10" s="59">
        <v>44375</v>
      </c>
      <c r="B10" s="60"/>
      <c r="C10" s="117" t="s">
        <v>79</v>
      </c>
      <c r="D10" s="119" t="s">
        <v>167</v>
      </c>
      <c r="E10" s="62">
        <v>100</v>
      </c>
      <c r="H10" s="58"/>
    </row>
    <row r="11" spans="1:8">
      <c r="A11" s="59">
        <v>44405</v>
      </c>
      <c r="B11" s="60"/>
      <c r="C11" s="60" t="s">
        <v>79</v>
      </c>
      <c r="D11" s="119" t="s">
        <v>206</v>
      </c>
      <c r="E11" s="62">
        <v>100</v>
      </c>
      <c r="H11" s="58"/>
    </row>
    <row r="12" spans="1:8">
      <c r="A12" s="59">
        <v>44439</v>
      </c>
      <c r="B12" s="60"/>
      <c r="C12" s="60" t="s">
        <v>79</v>
      </c>
      <c r="D12" s="119" t="s">
        <v>242</v>
      </c>
      <c r="E12" s="62">
        <v>100</v>
      </c>
      <c r="H12" s="58"/>
    </row>
    <row r="13" spans="1:8">
      <c r="A13" s="59">
        <v>44467</v>
      </c>
      <c r="B13" s="60"/>
      <c r="C13" s="60" t="s">
        <v>79</v>
      </c>
      <c r="D13" s="119" t="s">
        <v>269</v>
      </c>
      <c r="E13" s="62">
        <v>100</v>
      </c>
      <c r="H13" s="58"/>
    </row>
    <row r="14" spans="1:8">
      <c r="A14" s="59">
        <v>44495</v>
      </c>
      <c r="B14" s="60"/>
      <c r="C14" s="60" t="s">
        <v>79</v>
      </c>
      <c r="D14" s="119" t="s">
        <v>277</v>
      </c>
      <c r="E14" s="62">
        <v>100</v>
      </c>
      <c r="H14" s="58"/>
    </row>
    <row r="15" spans="1:8">
      <c r="A15" s="59">
        <v>44526</v>
      </c>
      <c r="B15" s="60"/>
      <c r="C15" s="60" t="s">
        <v>79</v>
      </c>
      <c r="D15" s="119" t="s">
        <v>297</v>
      </c>
      <c r="E15" s="62">
        <v>100</v>
      </c>
      <c r="H15" s="58"/>
    </row>
    <row r="16" spans="1:8">
      <c r="A16" s="59">
        <v>44558</v>
      </c>
      <c r="B16" s="60"/>
      <c r="C16" s="60" t="s">
        <v>79</v>
      </c>
      <c r="D16" s="119" t="s">
        <v>315</v>
      </c>
      <c r="E16" s="62">
        <v>100</v>
      </c>
      <c r="H16" s="58"/>
    </row>
    <row r="17" spans="1:8">
      <c r="A17" s="59"/>
      <c r="B17" s="60"/>
      <c r="C17" s="60"/>
      <c r="D17" s="61"/>
      <c r="E17" s="62"/>
      <c r="H17" s="58"/>
    </row>
    <row r="18" spans="1:8">
      <c r="A18" s="59"/>
      <c r="B18" s="60"/>
      <c r="C18" s="60"/>
      <c r="D18" s="61"/>
      <c r="E18" s="62"/>
      <c r="H18" s="58"/>
    </row>
    <row r="19" spans="1:8" ht="15">
      <c r="A19" s="61"/>
      <c r="B19" s="61"/>
      <c r="C19" s="61"/>
      <c r="D19" s="61"/>
      <c r="E19" s="63">
        <f>SUM(E5:E18)</f>
        <v>1200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48576"/>
  <sheetViews>
    <sheetView zoomScaleNormal="100" workbookViewId="0">
      <pane ySplit="1" topLeftCell="A2" activePane="bottomLeft" state="frozen"/>
      <selection pane="bottomLeft" activeCell="E17" sqref="E17"/>
    </sheetView>
  </sheetViews>
  <sheetFormatPr defaultColWidth="8.625" defaultRowHeight="14.25"/>
  <cols>
    <col min="1" max="1" width="11.375" customWidth="1"/>
    <col min="2" max="2" width="14.375" customWidth="1"/>
    <col min="3" max="3" width="28.125" customWidth="1"/>
    <col min="4" max="4" width="47.625" customWidth="1"/>
    <col min="5" max="5" width="14.125" customWidth="1"/>
    <col min="6" max="6" width="30.125" customWidth="1"/>
    <col min="7" max="7" width="20.375" style="54" customWidth="1"/>
  </cols>
  <sheetData>
    <row r="1" spans="1:8" ht="15">
      <c r="A1" s="142" t="s">
        <v>38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 ht="14.25" customHeight="1">
      <c r="A5" s="65">
        <v>44230</v>
      </c>
      <c r="B5" s="122" t="s">
        <v>95</v>
      </c>
      <c r="C5" s="123" t="s">
        <v>94</v>
      </c>
      <c r="D5" s="124" t="s">
        <v>96</v>
      </c>
      <c r="E5" s="69">
        <v>800</v>
      </c>
      <c r="H5" s="58"/>
    </row>
    <row r="6" spans="1:8">
      <c r="A6" s="70">
        <v>44261</v>
      </c>
      <c r="B6" s="71" t="s">
        <v>108</v>
      </c>
      <c r="C6" s="67" t="s">
        <v>94</v>
      </c>
      <c r="D6" s="124" t="s">
        <v>109</v>
      </c>
      <c r="E6" s="72">
        <v>800</v>
      </c>
      <c r="H6" s="58"/>
    </row>
    <row r="7" spans="1:8">
      <c r="A7" s="70">
        <v>44293</v>
      </c>
      <c r="B7" s="71" t="s">
        <v>122</v>
      </c>
      <c r="C7" s="73" t="s">
        <v>94</v>
      </c>
      <c r="D7" s="124" t="s">
        <v>123</v>
      </c>
      <c r="E7" s="72">
        <v>800</v>
      </c>
      <c r="H7" s="58"/>
    </row>
    <row r="8" spans="1:8">
      <c r="A8" s="70">
        <v>44337</v>
      </c>
      <c r="B8" s="71" t="s">
        <v>143</v>
      </c>
      <c r="C8" s="73" t="s">
        <v>94</v>
      </c>
      <c r="D8" s="124" t="s">
        <v>144</v>
      </c>
      <c r="E8" s="72">
        <v>800</v>
      </c>
      <c r="H8" s="58"/>
    </row>
    <row r="9" spans="1:8">
      <c r="A9" s="70">
        <v>44347</v>
      </c>
      <c r="B9" s="71" t="s">
        <v>152</v>
      </c>
      <c r="C9" s="73" t="s">
        <v>94</v>
      </c>
      <c r="D9" s="124" t="s">
        <v>153</v>
      </c>
      <c r="E9" s="72">
        <v>800</v>
      </c>
      <c r="H9" s="58"/>
    </row>
    <row r="10" spans="1:8">
      <c r="A10" s="70">
        <v>44382</v>
      </c>
      <c r="B10" s="71" t="s">
        <v>174</v>
      </c>
      <c r="C10" s="73" t="s">
        <v>94</v>
      </c>
      <c r="D10" s="124" t="s">
        <v>175</v>
      </c>
      <c r="E10" s="72">
        <v>800</v>
      </c>
      <c r="H10" s="58"/>
    </row>
    <row r="11" spans="1:8">
      <c r="A11" s="70">
        <v>44411</v>
      </c>
      <c r="B11" s="71" t="s">
        <v>221</v>
      </c>
      <c r="C11" s="73" t="s">
        <v>94</v>
      </c>
      <c r="D11" s="124" t="s">
        <v>222</v>
      </c>
      <c r="E11" s="72">
        <v>800</v>
      </c>
      <c r="H11" s="58"/>
    </row>
    <row r="12" spans="1:8">
      <c r="A12" s="70">
        <v>44439</v>
      </c>
      <c r="B12" s="71" t="s">
        <v>240</v>
      </c>
      <c r="C12" s="73" t="s">
        <v>94</v>
      </c>
      <c r="D12" s="124" t="s">
        <v>241</v>
      </c>
      <c r="E12" s="72">
        <v>800</v>
      </c>
      <c r="F12" s="135"/>
      <c r="H12" s="58"/>
    </row>
    <row r="13" spans="1:8">
      <c r="A13" s="70">
        <v>44474</v>
      </c>
      <c r="B13" s="71" t="s">
        <v>270</v>
      </c>
      <c r="C13" s="73" t="s">
        <v>94</v>
      </c>
      <c r="D13" s="124" t="s">
        <v>271</v>
      </c>
      <c r="E13" s="72">
        <v>800</v>
      </c>
      <c r="H13" s="58"/>
    </row>
    <row r="14" spans="1:8">
      <c r="A14" s="70">
        <v>44503</v>
      </c>
      <c r="B14" s="71" t="s">
        <v>281</v>
      </c>
      <c r="C14" s="73" t="s">
        <v>94</v>
      </c>
      <c r="D14" s="124" t="s">
        <v>282</v>
      </c>
      <c r="E14" s="72">
        <v>800</v>
      </c>
      <c r="H14" s="58"/>
    </row>
    <row r="15" spans="1:8">
      <c r="A15" s="70">
        <v>44547</v>
      </c>
      <c r="B15" s="71" t="s">
        <v>311</v>
      </c>
      <c r="C15" s="73" t="s">
        <v>94</v>
      </c>
      <c r="D15" s="124" t="s">
        <v>312</v>
      </c>
      <c r="E15" s="72">
        <v>800</v>
      </c>
      <c r="H15" s="58"/>
    </row>
    <row r="16" spans="1:8">
      <c r="A16" s="70">
        <v>44574</v>
      </c>
      <c r="B16" s="71" t="s">
        <v>317</v>
      </c>
      <c r="C16" s="73" t="s">
        <v>94</v>
      </c>
      <c r="D16" s="124" t="s">
        <v>318</v>
      </c>
      <c r="E16" s="72">
        <v>800</v>
      </c>
      <c r="F16" s="116"/>
      <c r="H16" s="58"/>
    </row>
    <row r="17" spans="1:5" ht="15">
      <c r="A17" s="70"/>
      <c r="B17" s="71"/>
      <c r="C17" s="73"/>
      <c r="D17" s="73"/>
      <c r="E17" s="74">
        <f>SUM(E5:E16)</f>
        <v>9600</v>
      </c>
    </row>
    <row r="1048576" spans="4:4">
      <c r="D1048576" s="68" t="s">
        <v>39</v>
      </c>
    </row>
  </sheetData>
  <mergeCells count="2">
    <mergeCell ref="A1:E1"/>
    <mergeCell ref="A2:E2"/>
  </mergeCells>
  <phoneticPr fontId="21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4"/>
  <sheetViews>
    <sheetView zoomScaleNormal="100" workbookViewId="0">
      <pane ySplit="1" topLeftCell="A2" activePane="bottomLeft" state="frozen"/>
      <selection pane="bottomLeft" activeCell="F18" sqref="F18"/>
    </sheetView>
  </sheetViews>
  <sheetFormatPr defaultColWidth="8.625" defaultRowHeight="14.25"/>
  <cols>
    <col min="1" max="1" width="12.75" customWidth="1"/>
    <col min="2" max="3" width="20.875" customWidth="1"/>
    <col min="4" max="4" width="21.75" customWidth="1"/>
    <col min="5" max="6" width="9.75" customWidth="1"/>
    <col min="7" max="7" width="14" customWidth="1"/>
    <col min="9" max="9" width="20.375" style="54" customWidth="1"/>
  </cols>
  <sheetData>
    <row r="1" spans="1:10" ht="15">
      <c r="A1" s="142" t="s">
        <v>40</v>
      </c>
      <c r="B1" s="142"/>
      <c r="C1" s="142"/>
      <c r="D1" s="142"/>
      <c r="E1" s="142"/>
      <c r="F1" s="142"/>
      <c r="G1" s="142"/>
      <c r="H1" s="55"/>
      <c r="I1" s="55"/>
    </row>
    <row r="2" spans="1:10" ht="15">
      <c r="A2" s="142" t="s">
        <v>60</v>
      </c>
      <c r="B2" s="142"/>
      <c r="C2" s="142"/>
      <c r="D2" s="142"/>
      <c r="E2" s="142"/>
      <c r="F2" s="142"/>
      <c r="G2" s="142"/>
      <c r="H2" s="55"/>
    </row>
    <row r="4" spans="1:10" ht="17.2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41</v>
      </c>
      <c r="F4" s="56" t="s">
        <v>59</v>
      </c>
      <c r="G4" s="56" t="s">
        <v>34</v>
      </c>
      <c r="I4" s="57"/>
      <c r="J4" s="58"/>
    </row>
    <row r="5" spans="1:10">
      <c r="A5" s="75">
        <v>44223</v>
      </c>
      <c r="B5" s="68" t="s">
        <v>65</v>
      </c>
      <c r="C5" s="76" t="s">
        <v>66</v>
      </c>
      <c r="D5" s="61" t="s">
        <v>67</v>
      </c>
      <c r="E5" s="77">
        <v>2327</v>
      </c>
      <c r="F5" s="77">
        <v>26207</v>
      </c>
      <c r="G5" s="69">
        <v>5305.9</v>
      </c>
      <c r="J5" s="58"/>
    </row>
    <row r="6" spans="1:10">
      <c r="A6" s="75">
        <v>44237</v>
      </c>
      <c r="B6" s="68" t="s">
        <v>98</v>
      </c>
      <c r="C6" s="60" t="s">
        <v>66</v>
      </c>
      <c r="D6" s="61" t="s">
        <v>67</v>
      </c>
      <c r="E6" s="78">
        <v>2658</v>
      </c>
      <c r="F6" s="78">
        <v>29980</v>
      </c>
      <c r="G6" s="62">
        <v>6031.06</v>
      </c>
      <c r="J6" s="58"/>
    </row>
    <row r="7" spans="1:10">
      <c r="A7" s="75">
        <v>44237</v>
      </c>
      <c r="B7" s="68" t="s">
        <v>99</v>
      </c>
      <c r="C7" s="60" t="s">
        <v>66</v>
      </c>
      <c r="D7" s="61" t="s">
        <v>100</v>
      </c>
      <c r="E7" s="78"/>
      <c r="F7" s="78"/>
      <c r="G7" s="62">
        <v>7.34</v>
      </c>
      <c r="J7" s="58"/>
    </row>
    <row r="8" spans="1:10">
      <c r="A8" s="75">
        <v>44264</v>
      </c>
      <c r="B8" s="68" t="s">
        <v>110</v>
      </c>
      <c r="C8" s="60" t="s">
        <v>66</v>
      </c>
      <c r="D8" s="61" t="s">
        <v>67</v>
      </c>
      <c r="E8" s="78">
        <v>2657</v>
      </c>
      <c r="F8" s="78">
        <v>29931</v>
      </c>
      <c r="G8" s="62">
        <v>6060.49</v>
      </c>
      <c r="J8" s="58"/>
    </row>
    <row r="9" spans="1:10">
      <c r="A9" s="75">
        <v>44300</v>
      </c>
      <c r="B9" s="68" t="s">
        <v>126</v>
      </c>
      <c r="C9" s="60" t="s">
        <v>66</v>
      </c>
      <c r="D9" s="61" t="s">
        <v>67</v>
      </c>
      <c r="E9" s="78">
        <v>2327</v>
      </c>
      <c r="F9" s="78">
        <v>26160</v>
      </c>
      <c r="G9" s="62">
        <v>5331.95</v>
      </c>
      <c r="J9" s="58"/>
    </row>
    <row r="10" spans="1:10">
      <c r="A10" s="75">
        <v>44329</v>
      </c>
      <c r="B10" s="68" t="s">
        <v>140</v>
      </c>
      <c r="C10" s="60" t="s">
        <v>66</v>
      </c>
      <c r="D10" s="61" t="s">
        <v>67</v>
      </c>
      <c r="E10" s="78">
        <v>1675</v>
      </c>
      <c r="F10" s="78">
        <v>18827</v>
      </c>
      <c r="G10" s="62">
        <v>3915.24</v>
      </c>
      <c r="J10" s="58"/>
    </row>
    <row r="11" spans="1:10">
      <c r="A11" s="75">
        <v>44361</v>
      </c>
      <c r="B11" s="68" t="s">
        <v>159</v>
      </c>
      <c r="C11" s="60" t="s">
        <v>66</v>
      </c>
      <c r="D11" s="61" t="s">
        <v>67</v>
      </c>
      <c r="E11" s="78">
        <v>979</v>
      </c>
      <c r="F11" s="78">
        <v>11663</v>
      </c>
      <c r="G11" s="62">
        <v>2403.6799999999998</v>
      </c>
      <c r="J11" s="58"/>
    </row>
    <row r="12" spans="1:10">
      <c r="A12" s="75">
        <v>44395</v>
      </c>
      <c r="B12" s="68" t="s">
        <v>176</v>
      </c>
      <c r="C12" s="60" t="s">
        <v>66</v>
      </c>
      <c r="D12" s="61" t="s">
        <v>67</v>
      </c>
      <c r="E12" s="78">
        <v>626</v>
      </c>
      <c r="F12" s="78">
        <v>7036</v>
      </c>
      <c r="G12" s="69">
        <v>1637.28</v>
      </c>
      <c r="J12" s="58"/>
    </row>
    <row r="13" spans="1:10">
      <c r="A13" s="75">
        <v>44418</v>
      </c>
      <c r="B13" s="68" t="s">
        <v>228</v>
      </c>
      <c r="C13" s="76" t="s">
        <v>66</v>
      </c>
      <c r="D13" s="61" t="s">
        <v>67</v>
      </c>
      <c r="E13" s="77">
        <v>600</v>
      </c>
      <c r="F13" s="77">
        <v>6742</v>
      </c>
      <c r="G13" s="69">
        <v>1846.83</v>
      </c>
    </row>
    <row r="14" spans="1:10">
      <c r="A14" s="75">
        <v>44449</v>
      </c>
      <c r="B14" s="68" t="s">
        <v>253</v>
      </c>
      <c r="C14" s="76" t="s">
        <v>66</v>
      </c>
      <c r="D14" s="61" t="s">
        <v>67</v>
      </c>
      <c r="E14" s="77">
        <v>635</v>
      </c>
      <c r="F14" s="77">
        <v>7131</v>
      </c>
      <c r="G14" s="69">
        <v>2136.83</v>
      </c>
    </row>
    <row r="15" spans="1:10">
      <c r="A15" s="75">
        <v>44482</v>
      </c>
      <c r="B15" s="68" t="s">
        <v>274</v>
      </c>
      <c r="C15" s="76" t="s">
        <v>66</v>
      </c>
      <c r="D15" s="61" t="s">
        <v>67</v>
      </c>
      <c r="E15" s="77">
        <v>879</v>
      </c>
      <c r="F15" s="77">
        <v>9839</v>
      </c>
      <c r="G15" s="69">
        <v>3437.63</v>
      </c>
    </row>
    <row r="16" spans="1:10">
      <c r="A16" s="75">
        <v>44514</v>
      </c>
      <c r="B16" s="68" t="s">
        <v>292</v>
      </c>
      <c r="C16" s="76" t="s">
        <v>66</v>
      </c>
      <c r="D16" s="61" t="s">
        <v>67</v>
      </c>
      <c r="E16" s="77">
        <v>1432</v>
      </c>
      <c r="F16" s="77">
        <v>16093</v>
      </c>
      <c r="G16" s="69">
        <v>7655.45</v>
      </c>
    </row>
    <row r="17" spans="1:7">
      <c r="A17" s="75">
        <v>44539</v>
      </c>
      <c r="B17" s="68" t="s">
        <v>300</v>
      </c>
      <c r="C17" s="76" t="s">
        <v>66</v>
      </c>
      <c r="D17" s="61" t="s">
        <v>67</v>
      </c>
      <c r="E17" s="77">
        <v>1829</v>
      </c>
      <c r="F17" s="77">
        <v>20520</v>
      </c>
      <c r="G17" s="69">
        <v>10394.48</v>
      </c>
    </row>
    <row r="18" spans="1:7">
      <c r="A18" s="75"/>
      <c r="B18" s="68"/>
      <c r="C18" s="76"/>
      <c r="D18" s="61"/>
      <c r="E18" s="77"/>
      <c r="F18" s="77"/>
      <c r="G18" s="69"/>
    </row>
    <row r="19" spans="1:7">
      <c r="A19" s="75"/>
      <c r="B19" s="68"/>
      <c r="C19" s="76"/>
      <c r="D19" s="61"/>
      <c r="E19" s="77"/>
      <c r="F19" s="77"/>
      <c r="G19" s="69"/>
    </row>
    <row r="20" spans="1:7">
      <c r="A20" s="75"/>
      <c r="B20" s="68"/>
      <c r="C20" s="76"/>
      <c r="D20" s="61"/>
      <c r="E20" s="77"/>
      <c r="F20" s="77"/>
      <c r="G20" s="69"/>
    </row>
    <row r="21" spans="1:7">
      <c r="A21" s="75"/>
      <c r="B21" s="68"/>
      <c r="C21" s="76"/>
      <c r="D21" s="61"/>
      <c r="E21" s="77"/>
      <c r="F21" s="77"/>
      <c r="G21" s="69"/>
    </row>
    <row r="22" spans="1:7">
      <c r="A22" s="75"/>
      <c r="B22" s="68"/>
      <c r="C22" s="76"/>
      <c r="D22" s="61"/>
      <c r="E22" s="77"/>
      <c r="F22" s="77"/>
      <c r="G22" s="69"/>
    </row>
    <row r="23" spans="1:7">
      <c r="A23" s="75"/>
      <c r="B23" s="68"/>
      <c r="C23" s="60"/>
      <c r="D23" s="61"/>
      <c r="E23" s="77"/>
      <c r="F23" s="77"/>
      <c r="G23" s="69"/>
    </row>
    <row r="24" spans="1:7" ht="15">
      <c r="A24" s="61"/>
      <c r="B24" s="61"/>
      <c r="C24" s="60"/>
      <c r="D24" s="61"/>
      <c r="E24" s="61"/>
      <c r="F24" s="61"/>
      <c r="G24" s="63">
        <f>SUM(G5:G19)</f>
        <v>56164.160000000003</v>
      </c>
    </row>
  </sheetData>
  <mergeCells count="2">
    <mergeCell ref="A1:G1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9"/>
  <sheetViews>
    <sheetView zoomScaleNormal="100" workbookViewId="0">
      <pane ySplit="1" topLeftCell="A2" activePane="bottomLeft" state="frozen"/>
      <selection pane="bottomLeft" activeCell="B14" sqref="B14"/>
    </sheetView>
  </sheetViews>
  <sheetFormatPr defaultColWidth="8.625" defaultRowHeight="14.25"/>
  <cols>
    <col min="1" max="1" width="11" customWidth="1"/>
    <col min="2" max="2" width="28.25" customWidth="1"/>
    <col min="3" max="3" width="35.625" customWidth="1"/>
    <col min="4" max="4" width="36.25" customWidth="1"/>
    <col min="5" max="5" width="14.125" customWidth="1"/>
    <col min="7" max="7" width="20.375" style="54" customWidth="1"/>
  </cols>
  <sheetData>
    <row r="1" spans="1:8" ht="15">
      <c r="A1" s="142" t="s">
        <v>42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>
      <c r="A5" s="79">
        <v>44229</v>
      </c>
      <c r="B5" s="82" t="s">
        <v>89</v>
      </c>
      <c r="C5" s="68" t="s">
        <v>90</v>
      </c>
      <c r="D5" s="82" t="s">
        <v>91</v>
      </c>
      <c r="E5" s="69">
        <v>176.97</v>
      </c>
      <c r="H5" s="58"/>
    </row>
    <row r="6" spans="1:8">
      <c r="A6" s="79">
        <v>44229</v>
      </c>
      <c r="B6" s="82" t="s">
        <v>92</v>
      </c>
      <c r="C6" s="68" t="s">
        <v>90</v>
      </c>
      <c r="D6" s="82" t="s">
        <v>91</v>
      </c>
      <c r="E6" s="69">
        <v>176.97</v>
      </c>
      <c r="H6" s="58"/>
    </row>
    <row r="7" spans="1:8">
      <c r="A7" s="79">
        <v>44229</v>
      </c>
      <c r="B7" s="82" t="s">
        <v>93</v>
      </c>
      <c r="C7" s="68" t="s">
        <v>90</v>
      </c>
      <c r="D7" s="82" t="s">
        <v>91</v>
      </c>
      <c r="E7" s="69">
        <v>176.97</v>
      </c>
      <c r="F7" s="58"/>
      <c r="H7" s="58"/>
    </row>
    <row r="8" spans="1:8">
      <c r="A8" s="65">
        <v>44337</v>
      </c>
      <c r="B8" s="68" t="s">
        <v>145</v>
      </c>
      <c r="C8" s="68" t="s">
        <v>90</v>
      </c>
      <c r="D8" s="68" t="s">
        <v>91</v>
      </c>
      <c r="E8" s="69">
        <v>109.47</v>
      </c>
      <c r="F8" s="58"/>
      <c r="H8" s="58"/>
    </row>
    <row r="9" spans="1:8">
      <c r="A9" s="65">
        <v>44382</v>
      </c>
      <c r="B9" s="68" t="s">
        <v>170</v>
      </c>
      <c r="C9" s="68" t="s">
        <v>90</v>
      </c>
      <c r="D9" s="68" t="s">
        <v>91</v>
      </c>
      <c r="E9" s="62">
        <v>140.13</v>
      </c>
      <c r="F9" s="58"/>
      <c r="H9" s="58"/>
    </row>
    <row r="10" spans="1:8">
      <c r="A10" s="65">
        <v>44382</v>
      </c>
      <c r="B10" s="68" t="s">
        <v>171</v>
      </c>
      <c r="C10" s="68" t="s">
        <v>90</v>
      </c>
      <c r="D10" s="68" t="s">
        <v>91</v>
      </c>
      <c r="E10" s="62">
        <v>140.13</v>
      </c>
      <c r="F10" s="58"/>
      <c r="H10" s="58"/>
    </row>
    <row r="11" spans="1:8">
      <c r="A11" s="65">
        <v>44438</v>
      </c>
      <c r="B11" s="68" t="s">
        <v>236</v>
      </c>
      <c r="C11" s="68" t="s">
        <v>90</v>
      </c>
      <c r="D11" s="68" t="s">
        <v>91</v>
      </c>
      <c r="E11" s="62">
        <v>140.13</v>
      </c>
      <c r="F11" s="58"/>
      <c r="H11" s="58"/>
    </row>
    <row r="12" spans="1:8">
      <c r="A12" s="65">
        <v>44438</v>
      </c>
      <c r="B12" s="68" t="s">
        <v>237</v>
      </c>
      <c r="C12" s="68" t="s">
        <v>90</v>
      </c>
      <c r="D12" s="68" t="s">
        <v>91</v>
      </c>
      <c r="E12" s="69">
        <v>140.13</v>
      </c>
      <c r="F12" s="58"/>
      <c r="H12" s="58"/>
    </row>
    <row r="13" spans="1:8">
      <c r="A13" s="65">
        <v>44526</v>
      </c>
      <c r="B13" s="68" t="s">
        <v>295</v>
      </c>
      <c r="C13" s="68" t="s">
        <v>90</v>
      </c>
      <c r="D13" s="68" t="s">
        <v>91</v>
      </c>
      <c r="E13" s="69">
        <v>83.81</v>
      </c>
      <c r="F13" s="58"/>
      <c r="H13" s="58"/>
    </row>
    <row r="14" spans="1:8">
      <c r="A14" s="65">
        <v>44537</v>
      </c>
      <c r="B14" s="68" t="s">
        <v>299</v>
      </c>
      <c r="C14" s="68" t="s">
        <v>90</v>
      </c>
      <c r="D14" s="68" t="s">
        <v>91</v>
      </c>
      <c r="E14" s="69">
        <v>153.68</v>
      </c>
      <c r="F14" s="58"/>
      <c r="H14" s="58"/>
    </row>
    <row r="15" spans="1:8">
      <c r="A15" s="65"/>
      <c r="B15" s="68"/>
      <c r="C15" s="68"/>
      <c r="D15" s="68"/>
      <c r="E15" s="69"/>
      <c r="F15" s="58"/>
      <c r="H15" s="58"/>
    </row>
    <row r="16" spans="1:8">
      <c r="A16" s="65"/>
      <c r="B16" s="68"/>
      <c r="C16" s="68"/>
      <c r="D16" s="68"/>
      <c r="E16" s="69"/>
      <c r="F16" s="58"/>
      <c r="H16" s="58"/>
    </row>
    <row r="17" spans="1:8">
      <c r="A17" s="65"/>
      <c r="B17" s="68"/>
      <c r="C17" s="68"/>
      <c r="D17" s="68"/>
      <c r="E17" s="69"/>
      <c r="F17" s="58"/>
      <c r="H17" s="58"/>
    </row>
    <row r="18" spans="1:8">
      <c r="A18" s="65"/>
      <c r="B18" s="76"/>
      <c r="C18" s="68"/>
      <c r="D18" s="68"/>
      <c r="E18" s="69"/>
      <c r="F18" s="58"/>
    </row>
    <row r="19" spans="1:8" ht="15">
      <c r="E19" s="80">
        <f>SUM(E5:E18)</f>
        <v>1438.39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zoomScaleNormal="100" workbookViewId="0">
      <pane ySplit="1" topLeftCell="A2" activePane="bottomLeft" state="frozen"/>
      <selection pane="bottomLeft" activeCell="E7" sqref="E7"/>
    </sheetView>
  </sheetViews>
  <sheetFormatPr defaultColWidth="8.625" defaultRowHeight="14.25"/>
  <cols>
    <col min="1" max="1" width="10.125" customWidth="1"/>
    <col min="2" max="3" width="20.875" customWidth="1"/>
    <col min="4" max="4" width="39.375" customWidth="1"/>
    <col min="5" max="5" width="14.5" customWidth="1"/>
    <col min="7" max="7" width="20.375" style="54" customWidth="1"/>
  </cols>
  <sheetData>
    <row r="1" spans="1:8" ht="15">
      <c r="A1" s="142" t="s">
        <v>43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58</v>
      </c>
      <c r="E4" s="56" t="s">
        <v>34</v>
      </c>
      <c r="G4" s="57"/>
      <c r="H4" s="58"/>
    </row>
    <row r="5" spans="1:8">
      <c r="A5" s="81">
        <v>44312</v>
      </c>
      <c r="B5" t="s">
        <v>127</v>
      </c>
      <c r="C5" s="82" t="s">
        <v>128</v>
      </c>
      <c r="D5" s="82" t="s">
        <v>129</v>
      </c>
      <c r="E5" s="83">
        <v>851.39</v>
      </c>
      <c r="H5" s="58"/>
    </row>
    <row r="6" spans="1:8">
      <c r="A6" s="59">
        <v>44395</v>
      </c>
      <c r="B6" s="61" t="s">
        <v>177</v>
      </c>
      <c r="C6" s="61" t="s">
        <v>128</v>
      </c>
      <c r="D6" s="61" t="s">
        <v>129</v>
      </c>
      <c r="E6" s="62">
        <v>42.53</v>
      </c>
      <c r="H6" s="58"/>
    </row>
    <row r="7" spans="1:8">
      <c r="A7" s="59"/>
      <c r="B7" s="61"/>
      <c r="C7" s="61"/>
      <c r="D7" s="61"/>
      <c r="E7" s="62"/>
      <c r="F7" s="58"/>
      <c r="H7" s="58"/>
    </row>
    <row r="8" spans="1:8">
      <c r="A8" s="59"/>
      <c r="B8" s="61"/>
      <c r="C8" s="61"/>
      <c r="D8" s="61"/>
      <c r="E8" s="62"/>
      <c r="H8" s="58"/>
    </row>
    <row r="9" spans="1:8">
      <c r="A9" s="59"/>
      <c r="B9" s="61"/>
      <c r="C9" s="61"/>
      <c r="D9" s="61"/>
      <c r="E9" s="62"/>
      <c r="H9" s="58"/>
    </row>
    <row r="10" spans="1:8">
      <c r="A10" s="59"/>
      <c r="B10" s="61"/>
      <c r="C10" s="61"/>
      <c r="D10" s="61"/>
      <c r="E10" s="62"/>
      <c r="H10" s="58"/>
    </row>
    <row r="11" spans="1:8">
      <c r="A11" s="59"/>
      <c r="B11" s="61"/>
      <c r="C11" s="61"/>
      <c r="D11" s="61"/>
      <c r="E11" s="62"/>
      <c r="H11" s="58"/>
    </row>
    <row r="12" spans="1:8">
      <c r="A12" s="59"/>
      <c r="B12" s="61"/>
      <c r="C12" s="61"/>
      <c r="D12" s="61"/>
      <c r="E12" s="62"/>
      <c r="H12" s="58"/>
    </row>
    <row r="13" spans="1:8" ht="15">
      <c r="A13" s="61"/>
      <c r="B13" s="61"/>
      <c r="C13" s="61"/>
      <c r="D13" s="61"/>
      <c r="E13" s="63">
        <f>SUM(E5:E12)</f>
        <v>893.92</v>
      </c>
    </row>
  </sheetData>
  <mergeCells count="2">
    <mergeCell ref="A1:E1"/>
    <mergeCell ref="A2:E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6"/>
  <sheetViews>
    <sheetView zoomScaleNormal="100" workbookViewId="0">
      <pane ySplit="1" topLeftCell="A8" activePane="bottomLeft" state="frozen"/>
      <selection pane="bottomLeft" activeCell="A42" sqref="A42"/>
    </sheetView>
  </sheetViews>
  <sheetFormatPr defaultColWidth="8.625" defaultRowHeight="14.25"/>
  <cols>
    <col min="1" max="1" width="10.125" customWidth="1"/>
    <col min="2" max="2" width="18.875" customWidth="1"/>
    <col min="3" max="3" width="20.875" customWidth="1"/>
    <col min="4" max="4" width="51.25" customWidth="1"/>
    <col min="5" max="5" width="12.875" customWidth="1"/>
    <col min="7" max="7" width="20.375" style="54" customWidth="1"/>
  </cols>
  <sheetData>
    <row r="1" spans="1:8" ht="15">
      <c r="A1" s="142" t="s">
        <v>44</v>
      </c>
      <c r="B1" s="142"/>
      <c r="C1" s="142"/>
      <c r="D1" s="142"/>
      <c r="E1" s="142"/>
      <c r="F1" s="55"/>
      <c r="G1" s="55"/>
    </row>
    <row r="2" spans="1:8" ht="15">
      <c r="A2" s="142" t="s">
        <v>60</v>
      </c>
      <c r="B2" s="142"/>
      <c r="C2" s="142"/>
      <c r="D2" s="142"/>
      <c r="E2" s="142"/>
      <c r="F2" s="55"/>
    </row>
    <row r="4" spans="1:8" ht="15">
      <c r="A4" s="56" t="s">
        <v>30</v>
      </c>
      <c r="B4" s="56" t="s">
        <v>31</v>
      </c>
      <c r="C4" s="56" t="s">
        <v>32</v>
      </c>
      <c r="D4" s="56" t="s">
        <v>33</v>
      </c>
      <c r="E4" s="56" t="s">
        <v>34</v>
      </c>
      <c r="G4" s="57"/>
      <c r="H4" s="58"/>
    </row>
    <row r="5" spans="1:8">
      <c r="A5" s="59">
        <v>44225</v>
      </c>
      <c r="B5" s="60"/>
      <c r="C5" s="118" t="s">
        <v>74</v>
      </c>
      <c r="D5" s="118" t="s">
        <v>75</v>
      </c>
      <c r="E5" s="62">
        <v>660.25</v>
      </c>
      <c r="H5" s="58"/>
    </row>
    <row r="6" spans="1:8">
      <c r="A6" s="59">
        <v>44229</v>
      </c>
      <c r="B6" s="84"/>
      <c r="C6" s="118" t="s">
        <v>85</v>
      </c>
      <c r="D6" s="118" t="s">
        <v>86</v>
      </c>
      <c r="E6" s="62">
        <v>69.75</v>
      </c>
      <c r="H6" s="58"/>
    </row>
    <row r="7" spans="1:8">
      <c r="A7" s="59">
        <v>44229</v>
      </c>
      <c r="B7" s="60"/>
      <c r="C7" s="118" t="s">
        <v>87</v>
      </c>
      <c r="D7" s="118" t="s">
        <v>88</v>
      </c>
      <c r="E7" s="136">
        <v>69.75</v>
      </c>
      <c r="F7" s="85"/>
      <c r="H7" s="58"/>
    </row>
    <row r="8" spans="1:8">
      <c r="A8" s="59">
        <v>44252</v>
      </c>
      <c r="B8" s="60"/>
      <c r="C8" s="118" t="s">
        <v>74</v>
      </c>
      <c r="D8" s="118" t="s">
        <v>104</v>
      </c>
      <c r="E8" s="136">
        <v>660.25</v>
      </c>
      <c r="H8" s="58"/>
    </row>
    <row r="9" spans="1:8">
      <c r="A9" s="59">
        <v>44261</v>
      </c>
      <c r="B9" s="84"/>
      <c r="C9" s="118" t="s">
        <v>85</v>
      </c>
      <c r="D9" s="118" t="s">
        <v>86</v>
      </c>
      <c r="E9" s="136">
        <v>69.75</v>
      </c>
      <c r="H9" s="58"/>
    </row>
    <row r="10" spans="1:8">
      <c r="A10" s="59">
        <v>44261</v>
      </c>
      <c r="B10" s="60"/>
      <c r="C10" s="118" t="s">
        <v>87</v>
      </c>
      <c r="D10" s="118" t="s">
        <v>88</v>
      </c>
      <c r="E10" s="136">
        <f>45-(E7-45)</f>
        <v>20.25</v>
      </c>
      <c r="H10" s="58"/>
    </row>
    <row r="11" spans="1:8">
      <c r="A11" s="59">
        <v>44284</v>
      </c>
      <c r="B11" s="60"/>
      <c r="C11" s="118" t="s">
        <v>74</v>
      </c>
      <c r="D11" s="118" t="s">
        <v>115</v>
      </c>
      <c r="E11" s="62">
        <v>660.25</v>
      </c>
      <c r="H11" s="58"/>
    </row>
    <row r="12" spans="1:8">
      <c r="A12" s="59">
        <v>44288</v>
      </c>
      <c r="B12" s="60"/>
      <c r="C12" s="118" t="s">
        <v>85</v>
      </c>
      <c r="D12" s="118" t="s">
        <v>86</v>
      </c>
      <c r="E12" s="62">
        <v>69.75</v>
      </c>
      <c r="H12" s="58"/>
    </row>
    <row r="13" spans="1:8">
      <c r="A13" s="59">
        <v>44288</v>
      </c>
      <c r="B13" s="60"/>
      <c r="C13" s="118" t="s">
        <v>87</v>
      </c>
      <c r="D13" s="118" t="s">
        <v>88</v>
      </c>
      <c r="E13" s="62">
        <v>45</v>
      </c>
      <c r="H13" s="58"/>
    </row>
    <row r="14" spans="1:8">
      <c r="A14" s="59">
        <v>44325</v>
      </c>
      <c r="B14" s="60"/>
      <c r="C14" s="118" t="s">
        <v>74</v>
      </c>
      <c r="D14" s="118" t="s">
        <v>130</v>
      </c>
      <c r="E14" s="62">
        <v>660.25</v>
      </c>
      <c r="H14" s="58"/>
    </row>
    <row r="15" spans="1:8">
      <c r="A15" s="59">
        <v>44325</v>
      </c>
      <c r="B15" s="60"/>
      <c r="C15" s="118" t="s">
        <v>85</v>
      </c>
      <c r="D15" s="118" t="s">
        <v>86</v>
      </c>
      <c r="E15" s="62">
        <v>69.75</v>
      </c>
      <c r="H15" s="58"/>
    </row>
    <row r="16" spans="1:8">
      <c r="A16" s="59">
        <v>44325</v>
      </c>
      <c r="B16" s="60"/>
      <c r="C16" s="118" t="s">
        <v>87</v>
      </c>
      <c r="D16" s="118" t="s">
        <v>88</v>
      </c>
      <c r="E16" s="62">
        <v>45</v>
      </c>
      <c r="H16" s="58"/>
    </row>
    <row r="17" spans="1:8">
      <c r="A17" s="59">
        <v>44341</v>
      </c>
      <c r="B17" s="60"/>
      <c r="C17" s="118" t="s">
        <v>74</v>
      </c>
      <c r="D17" s="118" t="s">
        <v>146</v>
      </c>
      <c r="E17" s="62">
        <v>660.25</v>
      </c>
      <c r="H17" s="58"/>
    </row>
    <row r="18" spans="1:8">
      <c r="A18" s="59">
        <v>44354</v>
      </c>
      <c r="B18" s="60"/>
      <c r="C18" s="118" t="s">
        <v>85</v>
      </c>
      <c r="D18" s="118" t="s">
        <v>86</v>
      </c>
      <c r="E18" s="62">
        <v>69.75</v>
      </c>
      <c r="H18" s="58"/>
    </row>
    <row r="19" spans="1:8">
      <c r="A19" s="59">
        <v>44354</v>
      </c>
      <c r="B19" s="60"/>
      <c r="C19" s="118" t="s">
        <v>87</v>
      </c>
      <c r="D19" s="118" t="s">
        <v>88</v>
      </c>
      <c r="E19" s="62">
        <v>45</v>
      </c>
      <c r="H19" s="58"/>
    </row>
    <row r="20" spans="1:8">
      <c r="A20" s="59">
        <v>44375</v>
      </c>
      <c r="B20" s="60"/>
      <c r="C20" s="118" t="s">
        <v>74</v>
      </c>
      <c r="D20" s="118" t="s">
        <v>166</v>
      </c>
      <c r="E20" s="62">
        <v>660.25</v>
      </c>
      <c r="H20" s="58"/>
    </row>
    <row r="21" spans="1:8">
      <c r="A21" s="59">
        <v>44382</v>
      </c>
      <c r="B21" s="60"/>
      <c r="C21" s="118" t="s">
        <v>85</v>
      </c>
      <c r="D21" s="118" t="s">
        <v>86</v>
      </c>
      <c r="E21" s="62">
        <v>69.75</v>
      </c>
      <c r="H21" s="58"/>
    </row>
    <row r="22" spans="1:8">
      <c r="A22" s="59">
        <v>44382</v>
      </c>
      <c r="B22" s="60"/>
      <c r="C22" s="118" t="s">
        <v>87</v>
      </c>
      <c r="D22" s="118" t="s">
        <v>88</v>
      </c>
      <c r="E22" s="62">
        <v>45</v>
      </c>
    </row>
    <row r="23" spans="1:8">
      <c r="A23" s="59">
        <v>44405</v>
      </c>
      <c r="B23" s="60"/>
      <c r="C23" s="118" t="s">
        <v>74</v>
      </c>
      <c r="D23" s="118" t="s">
        <v>201</v>
      </c>
      <c r="E23" s="62">
        <v>660.25</v>
      </c>
    </row>
    <row r="24" spans="1:8">
      <c r="A24" s="59">
        <v>44407</v>
      </c>
      <c r="B24" s="60"/>
      <c r="C24" s="118" t="s">
        <v>74</v>
      </c>
      <c r="D24" s="118" t="s">
        <v>202</v>
      </c>
      <c r="E24" s="62">
        <f>800-E23</f>
        <v>139.75</v>
      </c>
    </row>
    <row r="25" spans="1:8">
      <c r="A25" s="59">
        <v>44409</v>
      </c>
      <c r="B25" s="60"/>
      <c r="C25" s="118" t="s">
        <v>85</v>
      </c>
      <c r="D25" s="118" t="s">
        <v>86</v>
      </c>
      <c r="E25" s="62">
        <v>84.56</v>
      </c>
    </row>
    <row r="26" spans="1:8">
      <c r="A26" s="59">
        <v>44409</v>
      </c>
      <c r="B26" s="60"/>
      <c r="C26" s="118" t="s">
        <v>87</v>
      </c>
      <c r="D26" s="118" t="s">
        <v>88</v>
      </c>
      <c r="E26" s="62">
        <v>55</v>
      </c>
    </row>
    <row r="27" spans="1:8">
      <c r="A27" s="59">
        <v>44438</v>
      </c>
      <c r="B27" s="60"/>
      <c r="C27" s="118" t="s">
        <v>74</v>
      </c>
      <c r="D27" s="118" t="s">
        <v>239</v>
      </c>
      <c r="E27" s="62">
        <v>800</v>
      </c>
    </row>
    <row r="28" spans="1:8">
      <c r="A28" s="59">
        <v>44442</v>
      </c>
      <c r="B28" s="60"/>
      <c r="C28" s="118" t="s">
        <v>85</v>
      </c>
      <c r="D28" s="118" t="s">
        <v>86</v>
      </c>
      <c r="E28" s="62">
        <v>84.56</v>
      </c>
    </row>
    <row r="29" spans="1:8">
      <c r="A29" s="59">
        <v>44442</v>
      </c>
      <c r="B29" s="60"/>
      <c r="C29" s="118" t="s">
        <v>87</v>
      </c>
      <c r="D29" s="118" t="s">
        <v>88</v>
      </c>
      <c r="E29" s="62">
        <v>55</v>
      </c>
    </row>
    <row r="30" spans="1:8">
      <c r="A30" s="59">
        <v>44468</v>
      </c>
      <c r="B30" s="60"/>
      <c r="C30" s="118" t="s">
        <v>74</v>
      </c>
      <c r="D30" s="118" t="s">
        <v>259</v>
      </c>
      <c r="E30" s="62">
        <v>800</v>
      </c>
    </row>
    <row r="31" spans="1:8">
      <c r="A31" s="59">
        <v>44479</v>
      </c>
      <c r="B31" s="60"/>
      <c r="C31" s="118" t="s">
        <v>85</v>
      </c>
      <c r="D31" s="118" t="s">
        <v>86</v>
      </c>
      <c r="E31" s="62">
        <v>84.56</v>
      </c>
    </row>
    <row r="32" spans="1:8">
      <c r="A32" s="59">
        <v>44479</v>
      </c>
      <c r="B32" s="60"/>
      <c r="C32" s="118" t="s">
        <v>87</v>
      </c>
      <c r="D32" s="118" t="s">
        <v>88</v>
      </c>
      <c r="E32" s="62">
        <v>55</v>
      </c>
    </row>
    <row r="33" spans="1:5">
      <c r="A33" s="59">
        <v>44496</v>
      </c>
      <c r="B33" s="60"/>
      <c r="C33" s="118" t="s">
        <v>74</v>
      </c>
      <c r="D33" s="118" t="s">
        <v>275</v>
      </c>
      <c r="E33" s="62">
        <v>800</v>
      </c>
    </row>
    <row r="34" spans="1:5">
      <c r="A34" s="59">
        <v>44501</v>
      </c>
      <c r="B34" s="60"/>
      <c r="C34" s="118" t="s">
        <v>85</v>
      </c>
      <c r="D34" s="118" t="s">
        <v>86</v>
      </c>
      <c r="E34" s="62">
        <v>84.56</v>
      </c>
    </row>
    <row r="35" spans="1:5">
      <c r="A35" s="59">
        <v>44501</v>
      </c>
      <c r="B35" s="60"/>
      <c r="C35" s="118" t="s">
        <v>87</v>
      </c>
      <c r="D35" s="118" t="s">
        <v>88</v>
      </c>
      <c r="E35" s="62">
        <v>55</v>
      </c>
    </row>
    <row r="36" spans="1:5">
      <c r="A36" s="59">
        <v>44529</v>
      </c>
      <c r="B36" s="60"/>
      <c r="C36" s="118" t="s">
        <v>74</v>
      </c>
      <c r="D36" s="118" t="s">
        <v>298</v>
      </c>
      <c r="E36" s="62">
        <v>800</v>
      </c>
    </row>
    <row r="37" spans="1:5">
      <c r="A37" s="59">
        <v>44532</v>
      </c>
      <c r="B37" s="60"/>
      <c r="C37" s="118" t="s">
        <v>85</v>
      </c>
      <c r="D37" s="118" t="s">
        <v>86</v>
      </c>
      <c r="E37" s="62">
        <v>84.56</v>
      </c>
    </row>
    <row r="38" spans="1:5">
      <c r="A38" s="59">
        <v>44532</v>
      </c>
      <c r="B38" s="60"/>
      <c r="C38" s="118" t="s">
        <v>87</v>
      </c>
      <c r="D38" s="118" t="s">
        <v>88</v>
      </c>
      <c r="E38" s="62">
        <v>55</v>
      </c>
    </row>
    <row r="39" spans="1:5">
      <c r="A39" s="59">
        <v>44558</v>
      </c>
      <c r="B39" s="60"/>
      <c r="C39" s="118" t="s">
        <v>74</v>
      </c>
      <c r="D39" s="118" t="s">
        <v>313</v>
      </c>
      <c r="E39" s="62">
        <v>800</v>
      </c>
    </row>
    <row r="40" spans="1:5">
      <c r="A40" s="59">
        <v>44564</v>
      </c>
      <c r="B40" s="61"/>
      <c r="C40" s="118" t="s">
        <v>85</v>
      </c>
      <c r="D40" s="118" t="s">
        <v>86</v>
      </c>
      <c r="E40" s="62">
        <v>84.56</v>
      </c>
    </row>
    <row r="41" spans="1:5">
      <c r="A41" s="59">
        <v>44564</v>
      </c>
      <c r="B41" s="61"/>
      <c r="C41" s="118" t="s">
        <v>87</v>
      </c>
      <c r="D41" s="118" t="s">
        <v>88</v>
      </c>
      <c r="E41" s="62">
        <v>55</v>
      </c>
    </row>
    <row r="42" spans="1:5">
      <c r="A42" s="59"/>
      <c r="B42" s="61"/>
      <c r="C42" s="61"/>
      <c r="D42" s="61"/>
      <c r="E42" s="62"/>
    </row>
    <row r="43" spans="1:5">
      <c r="A43" s="59"/>
      <c r="B43" s="61"/>
      <c r="C43" s="61"/>
      <c r="D43" s="61"/>
      <c r="E43" s="62"/>
    </row>
    <row r="44" spans="1:5">
      <c r="A44" s="59"/>
      <c r="B44" s="61"/>
      <c r="C44" s="61"/>
      <c r="D44" s="61"/>
      <c r="E44" s="62"/>
    </row>
    <row r="45" spans="1:5">
      <c r="A45" s="59"/>
      <c r="B45" s="61"/>
      <c r="C45" s="61"/>
      <c r="D45" s="61"/>
      <c r="E45" s="62"/>
    </row>
    <row r="46" spans="1:5" ht="15">
      <c r="A46" s="61"/>
      <c r="B46" s="61"/>
      <c r="C46" s="61"/>
      <c r="D46" s="61"/>
      <c r="E46" s="63">
        <f>SUM(E5:E45)</f>
        <v>10287.359999999999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28</vt:i4>
      </vt:variant>
    </vt:vector>
  </HeadingPairs>
  <TitlesOfParts>
    <vt:vector size="28" baseType="lpstr">
      <vt:lpstr>WYKONANIE</vt:lpstr>
      <vt:lpstr>ADM</vt:lpstr>
      <vt:lpstr>KSIĘ</vt:lpstr>
      <vt:lpstr>ZARZĄD</vt:lpstr>
      <vt:lpstr>CZYST</vt:lpstr>
      <vt:lpstr>GAZ</vt:lpstr>
      <vt:lpstr>PRĄD</vt:lpstr>
      <vt:lpstr>WODA</vt:lpstr>
      <vt:lpstr>PR.GOSP</vt:lpstr>
      <vt:lpstr>INNE</vt:lpstr>
      <vt:lpstr>BANK,POCZTA,POLIGR</vt:lpstr>
      <vt:lpstr>ZEBRANIA</vt:lpstr>
      <vt:lpstr>PRZEGLĄDY</vt:lpstr>
      <vt:lpstr>KONS.KOTŁ</vt:lpstr>
      <vt:lpstr>KONS.DACH</vt:lpstr>
      <vt:lpstr>Przychody</vt:lpstr>
      <vt:lpstr>UBEZP</vt:lpstr>
      <vt:lpstr>K.SĄD</vt:lpstr>
      <vt:lpstr>F.R. 1</vt:lpstr>
      <vt:lpstr>F.R. 2</vt:lpstr>
      <vt:lpstr>F.R. 3</vt:lpstr>
      <vt:lpstr>F.R. 4</vt:lpstr>
      <vt:lpstr>F.R. 5</vt:lpstr>
      <vt:lpstr>F.R. 6</vt:lpstr>
      <vt:lpstr>F.R. 7</vt:lpstr>
      <vt:lpstr>F.R. 8</vt:lpstr>
      <vt:lpstr>F.R. 9</vt:lpstr>
      <vt:lpstr>F.R.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Wąsowski</dc:creator>
  <cp:lastModifiedBy>Maciej Wąsowski</cp:lastModifiedBy>
  <cp:revision>2</cp:revision>
  <cp:lastPrinted>2020-09-15T16:33:03Z</cp:lastPrinted>
  <dcterms:created xsi:type="dcterms:W3CDTF">2012-03-08T11:25:19Z</dcterms:created>
  <dcterms:modified xsi:type="dcterms:W3CDTF">2022-01-29T07:10:28Z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