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fileSharing userName="Maciej Wąsowski" reservationPassword="F791"/>
  <workbookPr defaultThemeVersion="124226"/>
  <bookViews>
    <workbookView xWindow="14505" yWindow="-15" windowWidth="14325" windowHeight="11760" tabRatio="987"/>
  </bookViews>
  <sheets>
    <sheet name="WYKONANIE" sheetId="18" r:id="rId1"/>
    <sheet name="ADM" sheetId="1" r:id="rId2"/>
    <sheet name="KSIĘ" sheetId="2" r:id="rId3"/>
    <sheet name="ZARZĄD" sheetId="3" r:id="rId4"/>
    <sheet name="CZYST" sheetId="12" r:id="rId5"/>
    <sheet name="GAZ" sheetId="17" r:id="rId6"/>
    <sheet name="ELEKTR" sheetId="10" r:id="rId7"/>
    <sheet name="WODA" sheetId="11" r:id="rId8"/>
    <sheet name="PR.GOSP" sheetId="13" r:id="rId9"/>
    <sheet name="BANK,POCZTA,POLIGR" sheetId="4" r:id="rId10"/>
    <sheet name="INNE" sheetId="15" r:id="rId11"/>
    <sheet name="ZEBRANIA" sheetId="6" r:id="rId12"/>
    <sheet name="PRZEGLĄDY" sheetId="7" r:id="rId13"/>
    <sheet name="KONS.KOTŁ" sheetId="8" r:id="rId14"/>
    <sheet name="KONS.DACH" sheetId="14" r:id="rId15"/>
    <sheet name="UBEZP" sheetId="5" r:id="rId16"/>
    <sheet name="K.SĄD" sheetId="28" r:id="rId17"/>
    <sheet name="F.R. 1" sheetId="23" r:id="rId18"/>
    <sheet name="F.R. 2" sheetId="26" r:id="rId19"/>
    <sheet name="F.R. OGRODZENIE" sheetId="24" r:id="rId20"/>
    <sheet name="F.R. 4" sheetId="27" r:id="rId21"/>
    <sheet name="Przychody" sheetId="25" r:id="rId22"/>
  </sheets>
  <calcPr calcId="125725"/>
</workbook>
</file>

<file path=xl/calcChain.xml><?xml version="1.0" encoding="utf-8"?>
<calcChain xmlns="http://schemas.openxmlformats.org/spreadsheetml/2006/main">
  <c r="E22" i="25"/>
  <c r="G24" i="17"/>
  <c r="E22" i="13"/>
  <c r="E21"/>
  <c r="E52" i="15"/>
  <c r="E13" i="28"/>
  <c r="E16" i="27" l="1"/>
  <c r="E24" i="18" s="1"/>
  <c r="G24" s="1"/>
  <c r="E16" i="26"/>
  <c r="E23" i="18" s="1"/>
  <c r="G23" s="1"/>
  <c r="D30"/>
  <c r="E16" i="24"/>
  <c r="E24" i="23"/>
  <c r="E22" i="18" s="1"/>
  <c r="E18"/>
  <c r="G18" s="1"/>
  <c r="E45" i="13"/>
  <c r="E16" i="18" s="1"/>
  <c r="G16" s="1"/>
  <c r="D19"/>
  <c r="E34" i="4"/>
  <c r="E8" i="18" s="1"/>
  <c r="E19" i="3"/>
  <c r="E7" i="18" s="1"/>
  <c r="E8" i="5"/>
  <c r="E9" i="18" s="1"/>
  <c r="E12" i="6"/>
  <c r="E10" i="18" s="1"/>
  <c r="E14" i="14"/>
  <c r="E17" i="18" s="1"/>
  <c r="G17" s="1"/>
  <c r="E15" i="8"/>
  <c r="E12" i="18" s="1"/>
  <c r="G12" s="1"/>
  <c r="E17" i="12"/>
  <c r="E15" i="18" s="1"/>
  <c r="G15" s="1"/>
  <c r="D27"/>
  <c r="F13" i="11"/>
  <c r="E14" i="18" s="1"/>
  <c r="G14" s="1"/>
  <c r="E17" i="10"/>
  <c r="E13" i="18" s="1"/>
  <c r="G13" s="1"/>
  <c r="E13" i="7"/>
  <c r="E11" i="18" s="1"/>
  <c r="G11" s="1"/>
  <c r="E19" i="2"/>
  <c r="E6" i="18" s="1"/>
  <c r="E29" i="1"/>
  <c r="E5" i="18" l="1"/>
  <c r="G5" s="1"/>
  <c r="G7"/>
  <c r="G22"/>
  <c r="G9"/>
  <c r="G6"/>
  <c r="G10"/>
  <c r="G8"/>
  <c r="E19" l="1"/>
  <c r="G19" s="1"/>
</calcChain>
</file>

<file path=xl/sharedStrings.xml><?xml version="1.0" encoding="utf-8"?>
<sst xmlns="http://schemas.openxmlformats.org/spreadsheetml/2006/main" count="839" uniqueCount="416">
  <si>
    <t>Data</t>
  </si>
  <si>
    <t>faktura nr</t>
  </si>
  <si>
    <t>artukuł(-y)</t>
  </si>
  <si>
    <t>wartość brutto</t>
  </si>
  <si>
    <t>kontrahent</t>
  </si>
  <si>
    <t>KONTRAHENT</t>
  </si>
  <si>
    <t>Kontrahent</t>
  </si>
  <si>
    <t>wykonanie</t>
  </si>
  <si>
    <t>plan</t>
  </si>
  <si>
    <t>FUNDUSZ REMONTOWY</t>
  </si>
  <si>
    <t>LP</t>
  </si>
  <si>
    <t>Inne wydatki</t>
  </si>
  <si>
    <t>Czyszczenie z liści i konserwacja dachu</t>
  </si>
  <si>
    <t>Wynagrodzenie pracownika gospodarczego</t>
  </si>
  <si>
    <t>Utrzymanie czystości</t>
  </si>
  <si>
    <t>Organizacja zebrań właścicieli</t>
  </si>
  <si>
    <t>Koszty bankowe, pocztowe i poligraficzne</t>
  </si>
  <si>
    <t>Księgowość</t>
  </si>
  <si>
    <t>FUNDUSZ BIEŻĄCY</t>
  </si>
  <si>
    <t>DATA AKTUALIZACJI :</t>
  </si>
  <si>
    <t>wydatki z funduszu gazowego (400-1100)</t>
  </si>
  <si>
    <t>wydatki z funduszu bieżącego - pozycja "wynagrodzenie administratora" (400-2000-100)</t>
  </si>
  <si>
    <t>wydatki z funduszu bieżącego - pozycja "księgowość" (400-2000-110)</t>
  </si>
  <si>
    <t>wydatki z funduszu bieżącego - pozycja "zwrot kosztów poniesionych przez Zarząd" (400-2000-040)</t>
  </si>
  <si>
    <t>wydatki z funduszu bieżącego - pozycja "koszty bankowe, pocztowe i poligraficzne" (400-2000-080)</t>
  </si>
  <si>
    <t>wydatki z funduszu bieżącego - pozycja "organizacja zebrań właścicieli" (400-2000-120)</t>
  </si>
  <si>
    <t>wydatki z funduszu bieżącego - pozycja "przeglądy budynku" (400-2000-130)</t>
  </si>
  <si>
    <t>wydatki z funduszu bieżącego - pozycja "konserwacja kotłowni" (400-2000-140)</t>
  </si>
  <si>
    <t>wydatki z funduszu bieżącego - pozycja "energia elektryczna części wspólne" (400-2000-020)</t>
  </si>
  <si>
    <t>wydatki z funduszu bieżącego - pozycja "woda części wspólne" (400-2000-160)</t>
  </si>
  <si>
    <t>wydatki z funduszu bieżącego - pozycja "utrzymanie czystości" (400-2000-170)</t>
  </si>
  <si>
    <t>wydatki z funduszu bieżącego - pozycja "wynagrodzenie pracownika gospodarczego" (400-2000-180)</t>
  </si>
  <si>
    <t>wydatki z funduszu bieżącego - pozycja "konserwacja dachu" (400-2000-190)</t>
  </si>
  <si>
    <t>wydatki z funduszu bieżącego - pozycja "inne wydatki" (400-200-999)</t>
  </si>
  <si>
    <t>FUNDUSZ GAZOWY</t>
  </si>
  <si>
    <t>polisa nr</t>
  </si>
  <si>
    <r>
      <t>m</t>
    </r>
    <r>
      <rPr>
        <b/>
        <vertAlign val="superscript"/>
        <sz val="11"/>
        <color indexed="8"/>
        <rFont val="Czcionka tekstu podstawowego"/>
        <charset val="238"/>
      </rPr>
      <t>3</t>
    </r>
  </si>
  <si>
    <t>Woda - części wspólne</t>
  </si>
  <si>
    <t xml:space="preserve"> SUMA</t>
  </si>
  <si>
    <t>GA</t>
  </si>
  <si>
    <t>M. Wąsowski</t>
  </si>
  <si>
    <t>Energia elektryczna - części wspólne</t>
  </si>
  <si>
    <t>wydatki z funduszu remontowego (400-3000)</t>
  </si>
  <si>
    <t>Przeglądy kotłowni</t>
  </si>
  <si>
    <t>Ubezpiecznie budynku + OC wspólnoty i zarz.</t>
  </si>
  <si>
    <t>Przeglądy budynku (kom/gazowy i ogólny roczny)</t>
  </si>
  <si>
    <t>PGE Obrót SA, BOK Konstancin-Jeziorna</t>
  </si>
  <si>
    <t>Zbigniew Jakubowski</t>
  </si>
  <si>
    <t>ZUS</t>
  </si>
  <si>
    <t>składka ubezp. zdrow.</t>
  </si>
  <si>
    <t>US Pruszków</t>
  </si>
  <si>
    <t>podatek od umowy</t>
  </si>
  <si>
    <t>kWh</t>
  </si>
  <si>
    <t>wydatki z funduszu bieżącego - pozycja "ubezpieczenie budynku" (400-2000-300)</t>
  </si>
  <si>
    <t>przychody inne (700-2980)</t>
  </si>
  <si>
    <r>
      <t>m</t>
    </r>
    <r>
      <rPr>
        <b/>
        <vertAlign val="superscript"/>
        <sz val="11"/>
        <color theme="1"/>
        <rFont val="Czcionka tekstu podstawowego"/>
        <charset val="238"/>
      </rPr>
      <t>3</t>
    </r>
  </si>
  <si>
    <t>Nieprzewidz. naprawy, części eksploat., drobne modern.</t>
  </si>
  <si>
    <t>Projekt odwodnienia budynku</t>
  </si>
  <si>
    <t>Projekt zagospodarowania zieleni</t>
  </si>
  <si>
    <t>POŻYTKI</t>
  </si>
  <si>
    <t>koszty sądowe (403-1)</t>
  </si>
  <si>
    <t>KTR52010202573217000661</t>
  </si>
  <si>
    <t>prognoza 01.2016</t>
  </si>
  <si>
    <t>ROK 2016</t>
  </si>
  <si>
    <t>Bieżące wykonanie budżetu 2016 (wydatki poniesione od początku roku)</t>
  </si>
  <si>
    <t>Wydatki na gaz od stycznia 2016r.</t>
  </si>
  <si>
    <t>umowa-zlecenie za 01.2016</t>
  </si>
  <si>
    <t>05/01/2016</t>
  </si>
  <si>
    <t>podłączenie czytnika zbliżeniowego kl.I</t>
  </si>
  <si>
    <t>4586/8034/2016</t>
  </si>
  <si>
    <t>CASTORAMA</t>
  </si>
  <si>
    <t>sól drogowa</t>
  </si>
  <si>
    <t>WOD/84/2016</t>
  </si>
  <si>
    <t>Eko-Raszyn</t>
  </si>
  <si>
    <t>woda części wspólne</t>
  </si>
  <si>
    <t>80/01/2016</t>
  </si>
  <si>
    <t>RALTRONIK</t>
  </si>
  <si>
    <t>pastylki Dallas (klucze elekroniczne)</t>
  </si>
  <si>
    <t>3/16</t>
  </si>
  <si>
    <t>Zbigniew Wasiak, Radom</t>
  </si>
  <si>
    <t>Sprzątanie posesji 01.2016</t>
  </si>
  <si>
    <t>KTR89010202573217000681</t>
  </si>
  <si>
    <t>KTR22010202573217000671</t>
  </si>
  <si>
    <t>KTR59010202573217000691</t>
  </si>
  <si>
    <t>prognoza 02.2016</t>
  </si>
  <si>
    <t>prognoza 03.2016</t>
  </si>
  <si>
    <t>prognoza 04.2016</t>
  </si>
  <si>
    <t>51601/2016/F</t>
  </si>
  <si>
    <t>PGNiG</t>
  </si>
  <si>
    <t>opłata za gaz</t>
  </si>
  <si>
    <t>0001/2016</t>
  </si>
  <si>
    <t>Ł. Szeląg</t>
  </si>
  <si>
    <t>koszty administrowania za 01 2016</t>
  </si>
  <si>
    <t>Zarząd W.M.</t>
  </si>
  <si>
    <t>zwrot kosztów za 01.2016</t>
  </si>
  <si>
    <t xml:space="preserve"> -</t>
  </si>
  <si>
    <t>pomniejszonę o nadpłatę w styczniu o 14,25</t>
  </si>
  <si>
    <t>F/02/000217/2016</t>
  </si>
  <si>
    <t>DELTA</t>
  </si>
  <si>
    <t>usługi księgowe za 01.2016</t>
  </si>
  <si>
    <t>EKOIDEA Tomasz Olek</t>
  </si>
  <si>
    <t>F/1/16/000054</t>
  </si>
  <si>
    <t>serwis S.U.W.</t>
  </si>
  <si>
    <t>opłata skarbowa za pozwolenie wodnoprawne dla wspólnoty mieszkoniowej</t>
  </si>
  <si>
    <t>Urząd Miejski w Pruszkowie</t>
  </si>
  <si>
    <t>koszty administrowania za 02 2016</t>
  </si>
  <si>
    <t>zwrot kosztów za 02.2016</t>
  </si>
  <si>
    <t>umowa-zlecenie za 02.2016</t>
  </si>
  <si>
    <t>ING</t>
  </si>
  <si>
    <t>opł. za zlecenie stałe</t>
  </si>
  <si>
    <t>opłaty za przelew internetowy</t>
  </si>
  <si>
    <t>51601/6/2016/F</t>
  </si>
  <si>
    <t>220160306089453</t>
  </si>
  <si>
    <t>OBI</t>
  </si>
  <si>
    <t>poziomica, rękawicki, perlator, sekator</t>
  </si>
  <si>
    <t>F/00014/03/16/MG</t>
  </si>
  <si>
    <t>Legallais</t>
  </si>
  <si>
    <t>samozamykacz drzwi/ brama</t>
  </si>
  <si>
    <t>6/16</t>
  </si>
  <si>
    <t>Sprzątanie posesji 02.2016</t>
  </si>
  <si>
    <t>WOD/831/2016</t>
  </si>
  <si>
    <t>F/03/000217/2016</t>
  </si>
  <si>
    <t>usługi księgowe za 02.2016</t>
  </si>
  <si>
    <t>220160214025398</t>
  </si>
  <si>
    <t>doniczki, żarówki</t>
  </si>
  <si>
    <t>FV 1/2016</t>
  </si>
  <si>
    <t>F.P.H.U. NORTEX</t>
  </si>
  <si>
    <t>udostępnienie miejca na serwerze dla domeny nortex.pl</t>
  </si>
  <si>
    <t>6/2016</t>
  </si>
  <si>
    <t>CZASAK-INSTAL</t>
  </si>
  <si>
    <t>KAWOJ Katarzyna Jakubowska</t>
  </si>
  <si>
    <t>naprawa bramy wjazdowej</t>
  </si>
  <si>
    <t>2016/03/02</t>
  </si>
  <si>
    <t>DASKO Adrzej Decyk</t>
  </si>
  <si>
    <t>prace remontowe (odparzone płytki i cokoły, + światło na strychu + docieplenie szachtu)</t>
  </si>
  <si>
    <t>…2024041</t>
  </si>
  <si>
    <t>materiały gospodarcze</t>
  </si>
  <si>
    <t>…080726 (korygująca)</t>
  </si>
  <si>
    <t>zwrot - korekta</t>
  </si>
  <si>
    <t>28601/8034/2016</t>
  </si>
  <si>
    <t>Castorama</t>
  </si>
  <si>
    <t>materiały ogrodowe</t>
  </si>
  <si>
    <t>Wynagrodzenie zarządu za pracę administracyjną</t>
  </si>
  <si>
    <t>Ryczałtowy zwrot drobnych kosztów ponoszonych przez zarząd</t>
  </si>
  <si>
    <t>FS-29/WARS/16</t>
  </si>
  <si>
    <t>Bruk_Bet</t>
  </si>
  <si>
    <t>4 donice betonowe</t>
  </si>
  <si>
    <t>496/R/16</t>
  </si>
  <si>
    <t>Budomat Prus</t>
  </si>
  <si>
    <t>worek cementu</t>
  </si>
  <si>
    <t>M.Wąsowski</t>
  </si>
  <si>
    <t>CIT</t>
  </si>
  <si>
    <t>CIT za 2015 rok</t>
  </si>
  <si>
    <t>umowa-zlecenie za 03.2016</t>
  </si>
  <si>
    <t>poczta</t>
  </si>
  <si>
    <t>pokwitowanie za znaczki pocztowe</t>
  </si>
  <si>
    <t>F/000484/16</t>
  </si>
  <si>
    <t>ANEX A. Jakubiak</t>
  </si>
  <si>
    <t>usługa ksero</t>
  </si>
  <si>
    <t>zwrot kosztów za 03.2016</t>
  </si>
  <si>
    <t>koszty administrowania za 03 2016</t>
  </si>
  <si>
    <t>F/04/000218/2016</t>
  </si>
  <si>
    <t>usługi księgowe za 03.2016, sporządzenie sprawozdania</t>
  </si>
  <si>
    <t>51601/7/2016/F</t>
  </si>
  <si>
    <t>Firma Szymkowiak, Święciechowa</t>
  </si>
  <si>
    <t>Separatory parkingowe</t>
  </si>
  <si>
    <t>7/16</t>
  </si>
  <si>
    <t>Sprzątanie posesji 03.2016</t>
  </si>
  <si>
    <t>807/04/2016</t>
  </si>
  <si>
    <t>Usługi Asenizacyjne Leon Szeląg</t>
  </si>
  <si>
    <t>Udrażnianie kanalizacji sanitarnej (2x)</t>
  </si>
  <si>
    <t xml:space="preserve">Przedsiebiorstwo Nasiennictwa Ogrodniczego i Szkółkarstwa </t>
  </si>
  <si>
    <t>HDW/FVS/494/2016/2</t>
  </si>
  <si>
    <t>HDW/FVS/507/2016/2</t>
  </si>
  <si>
    <t>HDW/FVS/570/2016/2</t>
  </si>
  <si>
    <t>rośliny ozdobne</t>
  </si>
  <si>
    <t>351/007758/2016</t>
  </si>
  <si>
    <t>PRAKTIKER</t>
  </si>
  <si>
    <t>kora, pędzle, lazura</t>
  </si>
  <si>
    <t>92/LSZ/04/2016</t>
  </si>
  <si>
    <t>51601/8/2016/F</t>
  </si>
  <si>
    <t>WF/47252/1P</t>
  </si>
  <si>
    <t>ASMET</t>
  </si>
  <si>
    <t>wkręty, podkładki, kołki rozporowe</t>
  </si>
  <si>
    <t>LEROY MERLIN</t>
  </si>
  <si>
    <t>2016-32-027271</t>
  </si>
  <si>
    <t>klej wielkoform. CM22 20kg, taśma renowacyjna</t>
  </si>
  <si>
    <t>umowa-zlecenie za 04.2016</t>
  </si>
  <si>
    <t>odsetki z konta oszczędnościowego</t>
  </si>
  <si>
    <t>koszty administrowania za 04 2016</t>
  </si>
  <si>
    <t>zwrot kosztów za 04.2016</t>
  </si>
  <si>
    <t>F/05/000216/2016</t>
  </si>
  <si>
    <t>usługi księgowe za 04.2016</t>
  </si>
  <si>
    <t>10/16</t>
  </si>
  <si>
    <t>Sprzątanie posesji 04.2016</t>
  </si>
  <si>
    <t>16/2016/B</t>
  </si>
  <si>
    <t>Technika Grzewcza Serwis</t>
  </si>
  <si>
    <t>Serwis kotła gazowego VITAGAS 050</t>
  </si>
  <si>
    <t>1021/05/2016</t>
  </si>
  <si>
    <t>monitoring kanalizacji sanitarnej</t>
  </si>
  <si>
    <t>903010983019</t>
  </si>
  <si>
    <t>Ergo Hestia</t>
  </si>
  <si>
    <t>polisa Hestia Biznes</t>
  </si>
  <si>
    <t>WOD/1633/2016</t>
  </si>
  <si>
    <t>54093/8034/2016</t>
  </si>
  <si>
    <t>nasiona trawy</t>
  </si>
  <si>
    <t>1260/0/</t>
  </si>
  <si>
    <t>PPHU GAJDOM</t>
  </si>
  <si>
    <t>elektrozaczepy do drzwi wej.</t>
  </si>
  <si>
    <t>umowa-zlecenie za 05.2016</t>
  </si>
  <si>
    <t>KTR/29010202573217000701</t>
  </si>
  <si>
    <t>KTR/96010202573217000711</t>
  </si>
  <si>
    <t xml:space="preserve">wyrównanie </t>
  </si>
  <si>
    <t>51601/9/2016/F</t>
  </si>
  <si>
    <t>umowa-zlecenie za 05.2016 - dopłata zgodnie z aneksem</t>
  </si>
  <si>
    <t>składka ubezp. zdrow. - dopłata</t>
  </si>
  <si>
    <t>podatek od umowy - dopłata</t>
  </si>
  <si>
    <t>11/16</t>
  </si>
  <si>
    <t>Sprzątanie posesji 05.2016</t>
  </si>
  <si>
    <t>Sprzątanie interwencyjne po pracach ziemnych</t>
  </si>
  <si>
    <t>12/16</t>
  </si>
  <si>
    <t>FAV/322895</t>
  </si>
  <si>
    <t>EURO-NET sp. Z o.o.</t>
  </si>
  <si>
    <t>kosiarka Bosch Rotak 43</t>
  </si>
  <si>
    <t>60781/8034/2016</t>
  </si>
  <si>
    <t>gniazdo do przedłużacza do kosiarki</t>
  </si>
  <si>
    <t>usługi księgowe za 05.2016</t>
  </si>
  <si>
    <t>F/06/000218/2016</t>
  </si>
  <si>
    <t>220160617071254</t>
  </si>
  <si>
    <t>zraszacz, Roundup, sól tabletkowana</t>
  </si>
  <si>
    <t>koszty administrowania za 05 2016</t>
  </si>
  <si>
    <t>koszty administrowania za 06 2016</t>
  </si>
  <si>
    <t>zwrot kosztów za 05.2016</t>
  </si>
  <si>
    <t>zwrot kosztów za 06.2016</t>
  </si>
  <si>
    <t>umowa-zlecenie za 06.2016</t>
  </si>
  <si>
    <t>KTR/66010202573217000721</t>
  </si>
  <si>
    <t>prognoza 06.2016</t>
  </si>
  <si>
    <t>prognoza 07.2016</t>
  </si>
  <si>
    <t>prognoza 08.2016</t>
  </si>
  <si>
    <t>KTR/36010202573217000731</t>
  </si>
  <si>
    <t>156/2016</t>
  </si>
  <si>
    <t>FHUP Kurek Karolina</t>
  </si>
  <si>
    <t>piasek do piaskownicy /atest higieniczny/</t>
  </si>
  <si>
    <t>FV/2499/2016</t>
  </si>
  <si>
    <t>Wypożyczalnia i sprzedaż przyczep</t>
  </si>
  <si>
    <t>wypożyczenie przyczepy</t>
  </si>
  <si>
    <t>C20020160017216</t>
  </si>
  <si>
    <t>Saint-Gobain Polska sp.z o.o.</t>
  </si>
  <si>
    <t>SD2 Silver płytki podł. 30,5x30,5 G1</t>
  </si>
  <si>
    <t>51601/10/2016/F</t>
  </si>
  <si>
    <t>2016-32-043868</t>
  </si>
  <si>
    <t>LIROY MERLIN</t>
  </si>
  <si>
    <t>odstraszacz do kretów, pędzel, papier</t>
  </si>
  <si>
    <t>wąż igielitowy, piana montażowa</t>
  </si>
  <si>
    <t>2016-32-043480</t>
  </si>
  <si>
    <t>14/16</t>
  </si>
  <si>
    <t>Sprzątanie posesji 06.2016</t>
  </si>
  <si>
    <t>WOD/2224/2016</t>
  </si>
  <si>
    <t>nazwa.pl</t>
  </si>
  <si>
    <t>opłata za serwer</t>
  </si>
  <si>
    <t>167/2016</t>
  </si>
  <si>
    <t>FHUP Kurek Patryk</t>
  </si>
  <si>
    <t>C20020160019116</t>
  </si>
  <si>
    <t>220160505083784</t>
  </si>
  <si>
    <t>taśma malarska, folia ochronna</t>
  </si>
  <si>
    <t>51160/8034/2016</t>
  </si>
  <si>
    <t>płyta OSB + cięcie</t>
  </si>
  <si>
    <t>351/010709/2016</t>
  </si>
  <si>
    <t>worek BIGBAG</t>
  </si>
  <si>
    <t>51601/11/2016/F</t>
  </si>
  <si>
    <t>ONNINEN</t>
  </si>
  <si>
    <t>rewizja podłogowa ACO TOP - tle 300x300x50 L15 AL.</t>
  </si>
  <si>
    <t>51601/1/2016/FK</t>
  </si>
  <si>
    <t>51601/2/2016/FK</t>
  </si>
  <si>
    <t>51601/3/2016/FK</t>
  </si>
  <si>
    <t>51601/4/2016/FK</t>
  </si>
  <si>
    <t>51601/5/2016/FK</t>
  </si>
  <si>
    <t>51601/6/2016/FK</t>
  </si>
  <si>
    <t>korekta z uwagi na rabat</t>
  </si>
  <si>
    <t>17/16</t>
  </si>
  <si>
    <t>Sprzątanie posesji 07.2016</t>
  </si>
  <si>
    <t xml:space="preserve">F/07/000220/2016 
</t>
  </si>
  <si>
    <t>usługi księgowe za 06.2016</t>
  </si>
  <si>
    <t>F/08/000216/2016</t>
  </si>
  <si>
    <t>usługi księgowe za 07.2016</t>
  </si>
  <si>
    <t>umowa-zlecenie za 07.2016</t>
  </si>
  <si>
    <t>zwrot kosztów za 07.2016</t>
  </si>
  <si>
    <t>51601/12/2016/F</t>
  </si>
  <si>
    <t>F/05379/16</t>
  </si>
  <si>
    <t>JURKO sp. z o.o.</t>
  </si>
  <si>
    <r>
      <t>BAZO GRYS MONO MAT 30x30 1,53 m</t>
    </r>
    <r>
      <rPr>
        <vertAlign val="superscript"/>
        <sz val="11"/>
        <color theme="1"/>
        <rFont val="Czcionka tekstu podstawowego"/>
        <charset val="238"/>
      </rPr>
      <t>3</t>
    </r>
  </si>
  <si>
    <t>2016-32-056910</t>
  </si>
  <si>
    <t>żarówki LED</t>
  </si>
  <si>
    <t>19/16</t>
  </si>
  <si>
    <t>Sprzątanie posesji 08.2016</t>
  </si>
  <si>
    <t>WOD/2805/2016</t>
  </si>
  <si>
    <t>2201609080025042</t>
  </si>
  <si>
    <t>farba</t>
  </si>
  <si>
    <t>96308/8034/2016</t>
  </si>
  <si>
    <t>GRES</t>
  </si>
  <si>
    <t>5769/8034/2016</t>
  </si>
  <si>
    <t>17/2006</t>
  </si>
  <si>
    <t>Inst. Wod.-Kan. i C.O. Wierzbicki</t>
  </si>
  <si>
    <t>naprawa kanalizacji</t>
  </si>
  <si>
    <t>1FKOR</t>
  </si>
  <si>
    <t>F/09/000218/2016</t>
  </si>
  <si>
    <t>usługi księgowe za 08.2016</t>
  </si>
  <si>
    <t>STU ERGO HESTIA SA.</t>
  </si>
  <si>
    <t>A21/3468/16 - wypłata odszkodowania za awarię kanalizacji</t>
  </si>
  <si>
    <t>102401/8034/2016</t>
  </si>
  <si>
    <t>drabina alu., szpachla, worki, akrylit, pędzle...</t>
  </si>
  <si>
    <t>39/2016</t>
  </si>
  <si>
    <t>Usługi Hydrauliczne Heniutek</t>
  </si>
  <si>
    <t>Roboty budowlane w budynku</t>
  </si>
  <si>
    <t>34/2016</t>
  </si>
  <si>
    <t>Wykonanie przeglądu kotłowni gazowej w budynku</t>
  </si>
  <si>
    <t>zwrot kosztów za 08.2016</t>
  </si>
  <si>
    <t>zwrot kosztów za 09.2016</t>
  </si>
  <si>
    <t>umowa-zlecenie za 08.2016</t>
  </si>
  <si>
    <t>umowa-zlecenie za 09.2016</t>
  </si>
  <si>
    <t>podatek odf umowy-zlecenia dla p. Walas (projekt zieleni)</t>
  </si>
  <si>
    <t>51601/13/2016/F</t>
  </si>
  <si>
    <t>420078168, 420133290</t>
  </si>
  <si>
    <t>21/16</t>
  </si>
  <si>
    <t>Sprzątanie posesji 09.2016</t>
  </si>
  <si>
    <t>rachunek 1</t>
  </si>
  <si>
    <t>Katarzyna Zalas</t>
  </si>
  <si>
    <t>Wykonanie projektu zagospodarowania zieleni</t>
  </si>
  <si>
    <t>znaczki poczt.</t>
  </si>
  <si>
    <t>WA 16/10/303</t>
  </si>
  <si>
    <t>KOB-24 Grzegorz Wilczek</t>
  </si>
  <si>
    <t>Wykonanie przeglądu budowlanego, 5-letniego budynku, wykonanie pomiarów instalacji elektrycznych budynku</t>
  </si>
  <si>
    <t>117187/8034/2016</t>
  </si>
  <si>
    <t>zaprawa klejąca do płytek</t>
  </si>
  <si>
    <t>F/10/000222/2016</t>
  </si>
  <si>
    <t>usługi księgowe za 09.2016</t>
  </si>
  <si>
    <t>udostępnienie miejca na serwerze dla domeny paski.waw.pl</t>
  </si>
  <si>
    <t>P.P.H.U. Tomasz Sobieski</t>
  </si>
  <si>
    <t>koszty administrowania za 07 2016</t>
  </si>
  <si>
    <t>koszty administrowania za 08 2016</t>
  </si>
  <si>
    <t>koszty administrowania za 09 2016</t>
  </si>
  <si>
    <t>umowa-zlecenie za 10.2016</t>
  </si>
  <si>
    <t>24/16</t>
  </si>
  <si>
    <t>Sprzątanie posesji 10.2016</t>
  </si>
  <si>
    <t>zwrot kosztów za 10.2016</t>
  </si>
  <si>
    <t>51601/14/2016/F</t>
  </si>
  <si>
    <t>38/2016</t>
  </si>
  <si>
    <t>TERRANEO Kamil Szczepaniak</t>
  </si>
  <si>
    <t>sól drogowa z antyzbrylaczem + transport</t>
  </si>
  <si>
    <t>F/11/000222/2016</t>
  </si>
  <si>
    <t>usługi księgowe za 10.2016</t>
  </si>
  <si>
    <t>25732170/74/S</t>
  </si>
  <si>
    <t>25732170/75/S</t>
  </si>
  <si>
    <t>prognoza 09.2016</t>
  </si>
  <si>
    <t>prognoza 10.2016</t>
  </si>
  <si>
    <t>74/2016/ZP</t>
  </si>
  <si>
    <t>Instalacje Sanitarne Gazowe i Ogrzewania M. Zmaczyński &amp; S. Płatek</t>
  </si>
  <si>
    <t>Usunięcie awarii rury CO w budynku, klatka A</t>
  </si>
  <si>
    <t>43/2016</t>
  </si>
  <si>
    <t>osadzenie rewizji w budunku, klatka B</t>
  </si>
  <si>
    <t>3127/R/16</t>
  </si>
  <si>
    <t>Cerest CM11 zaprawa klejowa</t>
  </si>
  <si>
    <t>FA 0706/16/M03</t>
  </si>
  <si>
    <t>Sp. U.-H. KOMINIARZ sp. z o.o.</t>
  </si>
  <si>
    <t>wykonanie przeglądu kanałów wentylacyjnych, kominowych, instalacji gazowej</t>
  </si>
  <si>
    <t>KTR43010202573217000761</t>
  </si>
  <si>
    <t>KTR13010202573217000771</t>
  </si>
  <si>
    <t>wyrównanie 12.2016</t>
  </si>
  <si>
    <t>prognoza 12.2016</t>
  </si>
  <si>
    <t>WOD/3521/2016</t>
  </si>
  <si>
    <t>51601/15/2016/F</t>
  </si>
  <si>
    <t>koszty administrowania za 10 2016</t>
  </si>
  <si>
    <t>koszty administrowania za 11 2016</t>
  </si>
  <si>
    <t>zwrot kosztów za 11.2016</t>
  </si>
  <si>
    <t>44/11/2016</t>
  </si>
  <si>
    <t>PROTEK s.c.</t>
  </si>
  <si>
    <t>Osuszenie piwnicy po zalaniu, pomiary wilgotności, dokumentacja formalno-prawna</t>
  </si>
  <si>
    <t>25/16</t>
  </si>
  <si>
    <t>Sprzątanie posesji 11.2016</t>
  </si>
  <si>
    <t>odszkodowanie za naprawę przecieku i osuszanie</t>
  </si>
  <si>
    <t>HESTIA</t>
  </si>
  <si>
    <t xml:space="preserve">2000593852) WA21/8100/16 </t>
  </si>
  <si>
    <t>834/16</t>
  </si>
  <si>
    <t>Kancelaria notarialna R.Wandor</t>
  </si>
  <si>
    <t>Oświadczenie o służebności gruntowej
Wniosek wieczysto-księgowy
Wypis aktu notarialnego
Odpis księgi wieczystej
Opłata sądowa</t>
  </si>
  <si>
    <t>WA/2016/12/03122</t>
  </si>
  <si>
    <t>X-KOM</t>
  </si>
  <si>
    <t>dysk do rejestratora CCTv</t>
  </si>
  <si>
    <t>FV-U/1513/2016</t>
  </si>
  <si>
    <t>NSS sp. z o.o.</t>
  </si>
  <si>
    <t>Upgrade oprogramowania rejestratora, zasilacz</t>
  </si>
  <si>
    <t>CIT za 10.2016</t>
  </si>
  <si>
    <t>CIT za 03.2015</t>
  </si>
  <si>
    <t>1/17</t>
  </si>
  <si>
    <t>Sprzątanie posesji 12.2016</t>
  </si>
  <si>
    <t>KP 2016/39510</t>
  </si>
  <si>
    <t>Gmina Raszyn</t>
  </si>
  <si>
    <t>opłata za mapę ewidencyjną do ustanowienia służebności</t>
  </si>
  <si>
    <t>2016-112-22</t>
  </si>
  <si>
    <t>16/2016/A</t>
  </si>
  <si>
    <t>Fin-ka K. Domżała</t>
  </si>
  <si>
    <t>Modernizacja i naprawa instalacji RTv</t>
  </si>
  <si>
    <t>umowa-zlecenie za 11.2016</t>
  </si>
  <si>
    <t>umowa-zlecenie za 12.2016</t>
  </si>
  <si>
    <t>koszty administrowania za 12 2016</t>
  </si>
  <si>
    <t>zwrot kosztów za 12.2016</t>
  </si>
  <si>
    <t>04/12/16</t>
  </si>
  <si>
    <t>Firma Usług Ogólnobudowlanych G. Grzywiński</t>
  </si>
  <si>
    <t>Czyszczenie rynien z liści</t>
  </si>
  <si>
    <t>2016-32-093623</t>
  </si>
  <si>
    <t>sól tabletkowana, żarówki, zamek skrzynkowy</t>
  </si>
  <si>
    <t>51601/16/2017/F</t>
  </si>
  <si>
    <t>F/12/000220/2016</t>
  </si>
  <si>
    <t>usługi księgowe za 11.2016</t>
  </si>
  <si>
    <t>usługi księgowe za 12.2016</t>
  </si>
  <si>
    <t>F/01/000230/2017</t>
  </si>
</sst>
</file>

<file path=xl/styles.xml><?xml version="1.0" encoding="utf-8"?>
<styleSheet xmlns="http://schemas.openxmlformats.org/spreadsheetml/2006/main">
  <numFmts count="2">
    <numFmt numFmtId="164" formatCode="#,##0.00\ _z_ł"/>
    <numFmt numFmtId="165" formatCode="yyyy\-mm\-dd;@"/>
  </numFmts>
  <fonts count="26">
    <font>
      <sz val="11"/>
      <color theme="1"/>
      <name val="Czcionka tekstu podstawowego"/>
      <family val="2"/>
      <charset val="238"/>
    </font>
    <font>
      <b/>
      <vertAlign val="superscript"/>
      <sz val="11"/>
      <color indexed="8"/>
      <name val="Czcionka tekstu podstawowego"/>
      <charset val="238"/>
    </font>
    <font>
      <b/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36"/>
      <color rgb="FF00B05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Verdana"/>
      <family val="2"/>
      <charset val="238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1"/>
      <color theme="1"/>
      <name val="Czcionka tekstu"/>
      <charset val="238"/>
    </font>
    <font>
      <sz val="11"/>
      <color rgb="FF000000"/>
      <name val="Czcionka tekstu"/>
      <charset val="238"/>
    </font>
    <font>
      <b/>
      <sz val="12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vertAlign val="superscript"/>
      <sz val="11"/>
      <color theme="1"/>
      <name val="Czcionka tekstu podstawowego"/>
      <charset val="238"/>
    </font>
    <font>
      <i/>
      <sz val="11"/>
      <color rgb="FFFF0000"/>
      <name val="Czcionka tekstu podstawowego"/>
      <charset val="238"/>
    </font>
    <font>
      <sz val="11"/>
      <color rgb="FF000000"/>
      <name val="Arial"/>
      <family val="2"/>
      <charset val="238"/>
    </font>
    <font>
      <vertAlign val="superscript"/>
      <sz val="11"/>
      <color theme="1"/>
      <name val="Czcionka tekstu podstawowego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67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4" fontId="0" fillId="0" borderId="0" xfId="0" applyNumberFormat="1"/>
    <xf numFmtId="0" fontId="5" fillId="0" borderId="0" xfId="0" applyFont="1" applyFill="1" applyBorder="1" applyAlignment="1">
      <alignment horizontal="left"/>
    </xf>
    <xf numFmtId="4" fontId="0" fillId="0" borderId="1" xfId="0" applyNumberFormat="1" applyBorder="1"/>
    <xf numFmtId="4" fontId="4" fillId="0" borderId="1" xfId="0" applyNumberFormat="1" applyFont="1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0" fontId="3" fillId="0" borderId="0" xfId="1"/>
    <xf numFmtId="0" fontId="3" fillId="0" borderId="0" xfId="1" applyFill="1"/>
    <xf numFmtId="0" fontId="3" fillId="0" borderId="0" xfId="1" applyFill="1" applyAlignment="1"/>
    <xf numFmtId="0" fontId="3" fillId="0" borderId="0" xfId="1" applyFill="1" applyBorder="1" applyAlignment="1">
      <alignment horizontal="center"/>
    </xf>
    <xf numFmtId="0" fontId="3" fillId="0" borderId="0" xfId="1" applyAlignment="1">
      <alignment horizontal="center"/>
    </xf>
    <xf numFmtId="0" fontId="3" fillId="0" borderId="0" xfId="1" applyFill="1" applyBorder="1"/>
    <xf numFmtId="10" fontId="3" fillId="0" borderId="0" xfId="1" applyNumberFormat="1" applyFill="1" applyBorder="1" applyAlignment="1">
      <alignment horizontal="left"/>
    </xf>
    <xf numFmtId="0" fontId="3" fillId="0" borderId="1" xfId="1" applyBorder="1"/>
    <xf numFmtId="0" fontId="3" fillId="0" borderId="1" xfId="1" applyBorder="1" applyAlignment="1">
      <alignment horizontal="center"/>
    </xf>
    <xf numFmtId="0" fontId="3" fillId="0" borderId="0" xfId="1" applyFill="1" applyBorder="1" applyAlignment="1">
      <alignment horizontal="right" vertical="center"/>
    </xf>
    <xf numFmtId="0" fontId="6" fillId="0" borderId="1" xfId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Fill="1"/>
    <xf numFmtId="0" fontId="8" fillId="0" borderId="1" xfId="1" applyFont="1" applyBorder="1"/>
    <xf numFmtId="2" fontId="9" fillId="0" borderId="2" xfId="1" applyNumberFormat="1" applyFont="1" applyFill="1" applyBorder="1" applyAlignment="1">
      <alignment horizontal="center"/>
    </xf>
    <xf numFmtId="2" fontId="10" fillId="0" borderId="2" xfId="1" applyNumberFormat="1" applyFont="1" applyFill="1" applyBorder="1" applyAlignment="1">
      <alignment horizontal="center"/>
    </xf>
    <xf numFmtId="10" fontId="3" fillId="0" borderId="0" xfId="1" applyNumberFormat="1" applyFill="1" applyBorder="1" applyAlignment="1">
      <alignment wrapText="1"/>
    </xf>
    <xf numFmtId="0" fontId="3" fillId="0" borderId="2" xfId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right" vertical="center"/>
    </xf>
    <xf numFmtId="0" fontId="8" fillId="0" borderId="0" xfId="1" applyFont="1" applyBorder="1" applyAlignment="1">
      <alignment horizontal="center" vertical="center"/>
    </xf>
    <xf numFmtId="0" fontId="12" fillId="0" borderId="0" xfId="1" applyFont="1" applyAlignment="1"/>
    <xf numFmtId="0" fontId="0" fillId="0" borderId="0" xfId="0" applyAlignment="1"/>
    <xf numFmtId="0" fontId="0" fillId="0" borderId="3" xfId="0" applyFill="1" applyBorder="1"/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/>
    </xf>
    <xf numFmtId="4" fontId="0" fillId="0" borderId="1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9" fontId="0" fillId="0" borderId="1" xfId="0" applyNumberFormat="1" applyBorder="1"/>
    <xf numFmtId="0" fontId="3" fillId="0" borderId="1" xfId="1" applyFont="1" applyBorder="1" applyAlignment="1">
      <alignment horizontal="center"/>
    </xf>
    <xf numFmtId="0" fontId="3" fillId="0" borderId="1" xfId="1" applyFont="1" applyBorder="1"/>
    <xf numFmtId="0" fontId="3" fillId="0" borderId="0" xfId="1" applyFont="1" applyAlignment="1">
      <alignment horizontal="center"/>
    </xf>
    <xf numFmtId="0" fontId="0" fillId="0" borderId="1" xfId="0" applyBorder="1" applyAlignment="1">
      <alignment wrapText="1"/>
    </xf>
    <xf numFmtId="10" fontId="6" fillId="0" borderId="0" xfId="1" applyNumberFormat="1" applyFont="1" applyFill="1" applyBorder="1" applyAlignment="1">
      <alignment horizontal="left"/>
    </xf>
    <xf numFmtId="0" fontId="13" fillId="0" borderId="0" xfId="0" applyFont="1"/>
    <xf numFmtId="49" fontId="0" fillId="0" borderId="1" xfId="0" applyNumberFormat="1" applyFill="1" applyBorder="1"/>
    <xf numFmtId="4" fontId="0" fillId="0" borderId="1" xfId="0" applyNumberFormat="1" applyFill="1" applyBorder="1"/>
    <xf numFmtId="0" fontId="0" fillId="0" borderId="1" xfId="0" applyFill="1" applyBorder="1" applyAlignment="1">
      <alignment horizontal="center"/>
    </xf>
    <xf numFmtId="4" fontId="0" fillId="0" borderId="1" xfId="0" applyNumberFormat="1" applyBorder="1"/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" fontId="14" fillId="2" borderId="1" xfId="1" applyNumberFormat="1" applyFont="1" applyFill="1" applyBorder="1" applyAlignment="1">
      <alignment horizontal="right"/>
    </xf>
    <xf numFmtId="164" fontId="3" fillId="0" borderId="0" xfId="1" applyNumberFormat="1" applyFont="1"/>
    <xf numFmtId="164" fontId="3" fillId="0" borderId="0" xfId="1" applyNumberFormat="1" applyFont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4" fontId="0" fillId="0" borderId="0" xfId="0" applyNumberFormat="1" applyFill="1"/>
    <xf numFmtId="0" fontId="15" fillId="0" borderId="0" xfId="1" applyFont="1" applyFill="1" applyAlignment="1">
      <alignment horizontal="center" vertical="center"/>
    </xf>
    <xf numFmtId="4" fontId="15" fillId="0" borderId="0" xfId="1" applyNumberFormat="1" applyFont="1" applyFill="1" applyAlignment="1">
      <alignment horizontal="center" vertical="center"/>
    </xf>
    <xf numFmtId="0" fontId="15" fillId="0" borderId="0" xfId="1" applyFont="1" applyFill="1"/>
    <xf numFmtId="164" fontId="3" fillId="0" borderId="0" xfId="1" applyNumberFormat="1" applyFont="1" applyAlignment="1">
      <alignment horizontal="right"/>
    </xf>
    <xf numFmtId="164" fontId="6" fillId="0" borderId="1" xfId="1" applyNumberFormat="1" applyFont="1" applyBorder="1" applyAlignment="1">
      <alignment horizontal="center" vertical="center" wrapText="1"/>
    </xf>
    <xf numFmtId="0" fontId="2" fillId="0" borderId="4" xfId="1" applyFont="1" applyBorder="1" applyAlignment="1">
      <alignment horizontal="right"/>
    </xf>
    <xf numFmtId="4" fontId="6" fillId="0" borderId="1" xfId="1" applyNumberFormat="1" applyFont="1" applyFill="1" applyBorder="1" applyAlignment="1">
      <alignment horizontal="right"/>
    </xf>
    <xf numFmtId="0" fontId="3" fillId="3" borderId="1" xfId="1" applyFill="1" applyBorder="1" applyAlignment="1">
      <alignment horizontal="center"/>
    </xf>
    <xf numFmtId="4" fontId="5" fillId="0" borderId="1" xfId="0" applyNumberFormat="1" applyFont="1" applyFill="1" applyBorder="1"/>
    <xf numFmtId="4" fontId="0" fillId="0" borderId="1" xfId="0" applyNumberFormat="1" applyBorder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4" fontId="0" fillId="0" borderId="1" xfId="0" applyNumberFormat="1" applyBorder="1" applyAlignment="1">
      <alignment horizontal="right"/>
    </xf>
    <xf numFmtId="0" fontId="0" fillId="0" borderId="1" xfId="0" applyBorder="1"/>
    <xf numFmtId="4" fontId="0" fillId="0" borderId="1" xfId="0" applyNumberFormat="1" applyBorder="1"/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49" fontId="0" fillId="0" borderId="1" xfId="0" applyNumberFormat="1" applyFill="1" applyBorder="1"/>
    <xf numFmtId="4" fontId="0" fillId="0" borderId="1" xfId="0" applyNumberFormat="1" applyFill="1" applyBorder="1"/>
    <xf numFmtId="49" fontId="0" fillId="0" borderId="1" xfId="0" applyNumberFormat="1" applyFill="1" applyBorder="1" applyAlignment="1">
      <alignment wrapText="1"/>
    </xf>
    <xf numFmtId="0" fontId="16" fillId="0" borderId="0" xfId="1" applyFont="1" applyFill="1" applyAlignment="1">
      <alignment horizontal="left" vertical="center"/>
    </xf>
    <xf numFmtId="0" fontId="0" fillId="0" borderId="1" xfId="0" applyBorder="1" applyAlignment="1">
      <alignment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/>
    </xf>
    <xf numFmtId="2" fontId="4" fillId="0" borderId="1" xfId="0" applyNumberFormat="1" applyFont="1" applyBorder="1"/>
    <xf numFmtId="0" fontId="17" fillId="0" borderId="0" xfId="0" applyFont="1" applyFill="1" applyBorder="1"/>
    <xf numFmtId="4" fontId="0" fillId="0" borderId="0" xfId="0" applyNumberFormat="1" applyBorder="1"/>
    <xf numFmtId="49" fontId="0" fillId="0" borderId="0" xfId="0" applyNumberFormat="1" applyFill="1" applyBorder="1"/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4" fontId="0" fillId="0" borderId="1" xfId="0" applyNumberFormat="1" applyFill="1" applyBorder="1" applyAlignment="1">
      <alignment horizontal="right" vertical="center"/>
    </xf>
    <xf numFmtId="0" fontId="0" fillId="0" borderId="0" xfId="0" applyFill="1" applyBorder="1"/>
    <xf numFmtId="0" fontId="0" fillId="0" borderId="0" xfId="0" applyAlignment="1"/>
    <xf numFmtId="49" fontId="0" fillId="0" borderId="1" xfId="0" applyNumberForma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 wrapText="1"/>
    </xf>
    <xf numFmtId="49" fontId="18" fillId="0" borderId="1" xfId="0" applyNumberFormat="1" applyFont="1" applyFill="1" applyBorder="1"/>
    <xf numFmtId="49" fontId="19" fillId="0" borderId="0" xfId="0" applyNumberFormat="1" applyFont="1"/>
    <xf numFmtId="0" fontId="0" fillId="0" borderId="0" xfId="0" applyAlignment="1"/>
    <xf numFmtId="0" fontId="0" fillId="0" borderId="0" xfId="0" applyAlignment="1">
      <alignment horizontal="center"/>
    </xf>
    <xf numFmtId="10" fontId="21" fillId="0" borderId="0" xfId="1" applyNumberFormat="1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/>
    <xf numFmtId="0" fontId="0" fillId="0" borderId="1" xfId="0" applyFill="1" applyBorder="1" applyAlignment="1">
      <alignment wrapText="1"/>
    </xf>
    <xf numFmtId="0" fontId="0" fillId="0" borderId="0" xfId="0" applyAlignment="1"/>
    <xf numFmtId="4" fontId="14" fillId="4" borderId="1" xfId="1" applyNumberFormat="1" applyFont="1" applyFill="1" applyBorder="1" applyAlignment="1">
      <alignment horizontal="right"/>
    </xf>
    <xf numFmtId="164" fontId="6" fillId="4" borderId="1" xfId="1" applyNumberFormat="1" applyFont="1" applyFill="1" applyBorder="1" applyAlignment="1">
      <alignment horizontal="right" vertical="center" wrapText="1"/>
    </xf>
    <xf numFmtId="164" fontId="6" fillId="2" borderId="1" xfId="1" applyNumberFormat="1" applyFont="1" applyFill="1" applyBorder="1" applyAlignment="1">
      <alignment horizontal="right" vertical="center" wrapText="1"/>
    </xf>
    <xf numFmtId="164" fontId="14" fillId="4" borderId="1" xfId="1" applyNumberFormat="1" applyFont="1" applyFill="1" applyBorder="1" applyAlignment="1">
      <alignment horizontal="right" vertical="center" wrapText="1"/>
    </xf>
    <xf numFmtId="0" fontId="7" fillId="0" borderId="0" xfId="1" applyFont="1" applyFill="1" applyBorder="1"/>
    <xf numFmtId="0" fontId="2" fillId="0" borderId="8" xfId="1" applyFont="1" applyBorder="1" applyAlignment="1">
      <alignment horizontal="right"/>
    </xf>
    <xf numFmtId="4" fontId="6" fillId="0" borderId="8" xfId="1" applyNumberFormat="1" applyFont="1" applyFill="1" applyBorder="1" applyAlignment="1">
      <alignment horizontal="right"/>
    </xf>
    <xf numFmtId="0" fontId="12" fillId="0" borderId="0" xfId="1" applyFont="1" applyBorder="1" applyAlignment="1"/>
    <xf numFmtId="0" fontId="15" fillId="0" borderId="0" xfId="1" applyFont="1" applyFill="1" applyBorder="1"/>
    <xf numFmtId="0" fontId="7" fillId="0" borderId="0" xfId="1" applyFont="1" applyBorder="1"/>
    <xf numFmtId="0" fontId="3" fillId="0" borderId="8" xfId="1" applyFill="1" applyBorder="1" applyAlignment="1">
      <alignment horizontal="center"/>
    </xf>
    <xf numFmtId="4" fontId="14" fillId="0" borderId="8" xfId="1" applyNumberFormat="1" applyFont="1" applyFill="1" applyBorder="1" applyAlignment="1">
      <alignment horizontal="right"/>
    </xf>
    <xf numFmtId="165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vertical="center"/>
    </xf>
    <xf numFmtId="165" fontId="0" fillId="0" borderId="1" xfId="0" applyNumberFormat="1" applyFill="1" applyBorder="1"/>
    <xf numFmtId="165" fontId="0" fillId="0" borderId="1" xfId="0" applyNumberFormat="1" applyBorder="1" applyAlignment="1">
      <alignment vertical="center"/>
    </xf>
    <xf numFmtId="49" fontId="0" fillId="0" borderId="1" xfId="0" applyNumberFormat="1" applyFill="1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1" xfId="0" applyNumberFormat="1" applyBorder="1"/>
    <xf numFmtId="0" fontId="0" fillId="0" borderId="1" xfId="0" applyBorder="1" applyAlignment="1"/>
    <xf numFmtId="0" fontId="23" fillId="0" borderId="0" xfId="0" applyFont="1"/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24" fillId="0" borderId="0" xfId="0" applyFont="1"/>
    <xf numFmtId="4" fontId="0" fillId="0" borderId="1" xfId="0" applyNumberFormat="1" applyFill="1" applyBorder="1" applyAlignment="1">
      <alignment horizontal="right"/>
    </xf>
    <xf numFmtId="49" fontId="0" fillId="0" borderId="3" xfId="0" applyNumberFormat="1" applyFill="1" applyBorder="1"/>
    <xf numFmtId="0" fontId="0" fillId="0" borderId="3" xfId="0" applyFill="1" applyBorder="1" applyAlignment="1">
      <alignment wrapText="1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wrapText="1"/>
    </xf>
    <xf numFmtId="14" fontId="0" fillId="0" borderId="1" xfId="0" applyNumberFormat="1" applyFill="1" applyBorder="1" applyAlignment="1">
      <alignment horizontal="right"/>
    </xf>
    <xf numFmtId="0" fontId="0" fillId="0" borderId="1" xfId="0" applyFont="1" applyBorder="1"/>
    <xf numFmtId="14" fontId="0" fillId="0" borderId="1" xfId="0" applyNumberForma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left" wrapText="1"/>
    </xf>
    <xf numFmtId="4" fontId="0" fillId="0" borderId="1" xfId="0" applyNumberFormat="1" applyFill="1" applyBorder="1" applyAlignment="1">
      <alignment vertical="center"/>
    </xf>
    <xf numFmtId="0" fontId="20" fillId="0" borderId="0" xfId="1" applyFont="1" applyBorder="1" applyAlignment="1">
      <alignment horizontal="center" vertical="center"/>
    </xf>
    <xf numFmtId="0" fontId="0" fillId="0" borderId="0" xfId="0" applyAlignment="1"/>
    <xf numFmtId="0" fontId="9" fillId="0" borderId="6" xfId="1" applyFont="1" applyBorder="1" applyAlignment="1">
      <alignment horizontal="center" vertical="center"/>
    </xf>
    <xf numFmtId="0" fontId="3" fillId="0" borderId="6" xfId="1" applyBorder="1"/>
    <xf numFmtId="165" fontId="20" fillId="2" borderId="0" xfId="1" applyNumberFormat="1" applyFont="1" applyFill="1" applyBorder="1" applyAlignment="1">
      <alignment horizontal="center" vertical="center"/>
    </xf>
    <xf numFmtId="165" fontId="12" fillId="0" borderId="0" xfId="1" applyNumberFormat="1" applyFont="1" applyAlignment="1">
      <alignment horizontal="center" vertical="center"/>
    </xf>
    <xf numFmtId="164" fontId="14" fillId="2" borderId="4" xfId="1" applyNumberFormat="1" applyFont="1" applyFill="1" applyBorder="1" applyAlignment="1">
      <alignment horizontal="right"/>
    </xf>
    <xf numFmtId="0" fontId="0" fillId="0" borderId="7" xfId="0" applyBorder="1" applyAlignment="1">
      <alignment horizontal="right"/>
    </xf>
    <xf numFmtId="0" fontId="0" fillId="2" borderId="7" xfId="0" applyFill="1" applyBorder="1" applyAlignment="1">
      <alignment horizontal="right"/>
    </xf>
    <xf numFmtId="0" fontId="6" fillId="0" borderId="4" xfId="1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7" xfId="0" applyBorder="1" applyAlignment="1">
      <alignment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ny" xfId="0" builtinId="0"/>
    <cellStyle name="Normalny 2" xfId="1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/>
    <c:plotArea>
      <c:layout/>
      <c:lineChart>
        <c:grouping val="standard"/>
        <c:ser>
          <c:idx val="0"/>
          <c:order val="0"/>
          <c:tx>
            <c:v>Zużycie miesięczne</c:v>
          </c:tx>
          <c:marker>
            <c:symbol val="none"/>
          </c:marker>
          <c:cat>
            <c:numRef>
              <c:f>GAZ!$A$5:$A$23</c:f>
              <c:numCache>
                <c:formatCode>yyyy\-mm\-dd;@</c:formatCode>
                <c:ptCount val="19"/>
                <c:pt idx="0">
                  <c:v>42408</c:v>
                </c:pt>
                <c:pt idx="1">
                  <c:v>42442</c:v>
                </c:pt>
                <c:pt idx="2">
                  <c:v>42468</c:v>
                </c:pt>
                <c:pt idx="3">
                  <c:v>42494</c:v>
                </c:pt>
                <c:pt idx="4">
                  <c:v>42525</c:v>
                </c:pt>
                <c:pt idx="5">
                  <c:v>42558</c:v>
                </c:pt>
                <c:pt idx="6">
                  <c:v>42589</c:v>
                </c:pt>
                <c:pt idx="7">
                  <c:v>42606</c:v>
                </c:pt>
                <c:pt idx="8">
                  <c:v>42606</c:v>
                </c:pt>
                <c:pt idx="9">
                  <c:v>42606</c:v>
                </c:pt>
                <c:pt idx="10">
                  <c:v>42606</c:v>
                </c:pt>
                <c:pt idx="11">
                  <c:v>42606</c:v>
                </c:pt>
                <c:pt idx="12">
                  <c:v>42606</c:v>
                </c:pt>
                <c:pt idx="13">
                  <c:v>42623</c:v>
                </c:pt>
                <c:pt idx="14">
                  <c:v>42651</c:v>
                </c:pt>
                <c:pt idx="15">
                  <c:v>42680</c:v>
                </c:pt>
                <c:pt idx="16">
                  <c:v>42707</c:v>
                </c:pt>
                <c:pt idx="17">
                  <c:v>42741</c:v>
                </c:pt>
              </c:numCache>
            </c:numRef>
          </c:cat>
          <c:val>
            <c:numRef>
              <c:f>GAZ!$F$5:$F$23</c:f>
              <c:numCache>
                <c:formatCode>#,##0</c:formatCode>
                <c:ptCount val="19"/>
                <c:pt idx="0">
                  <c:v>2930</c:v>
                </c:pt>
                <c:pt idx="1">
                  <c:v>2068</c:v>
                </c:pt>
                <c:pt idx="2">
                  <c:v>2090</c:v>
                </c:pt>
                <c:pt idx="3">
                  <c:v>1404</c:v>
                </c:pt>
                <c:pt idx="4">
                  <c:v>904</c:v>
                </c:pt>
                <c:pt idx="5">
                  <c:v>768</c:v>
                </c:pt>
                <c:pt idx="6">
                  <c:v>696</c:v>
                </c:pt>
                <c:pt idx="13">
                  <c:v>708</c:v>
                </c:pt>
                <c:pt idx="14">
                  <c:v>884</c:v>
                </c:pt>
                <c:pt idx="15">
                  <c:v>1750</c:v>
                </c:pt>
                <c:pt idx="16">
                  <c:v>2289</c:v>
                </c:pt>
                <c:pt idx="17">
                  <c:v>2611</c:v>
                </c:pt>
              </c:numCache>
            </c:numRef>
          </c:val>
        </c:ser>
        <c:marker val="1"/>
        <c:axId val="104335232"/>
        <c:axId val="104336768"/>
      </c:lineChart>
      <c:dateAx>
        <c:axId val="104335232"/>
        <c:scaling>
          <c:orientation val="minMax"/>
        </c:scaling>
        <c:axPos val="b"/>
        <c:numFmt formatCode="yyyy\-mm\-dd;@" sourceLinked="1"/>
        <c:tickLblPos val="nextTo"/>
        <c:crossAx val="104336768"/>
        <c:crosses val="autoZero"/>
        <c:auto val="1"/>
        <c:lblOffset val="100"/>
        <c:baseTimeUnit val="months"/>
      </c:dateAx>
      <c:valAx>
        <c:axId val="104336768"/>
        <c:scaling>
          <c:orientation val="minMax"/>
        </c:scaling>
        <c:axPos val="l"/>
        <c:majorGridlines/>
        <c:numFmt formatCode="#,##0" sourceLinked="1"/>
        <c:tickLblPos val="nextTo"/>
        <c:crossAx val="104335232"/>
        <c:crosses val="autoZero"/>
        <c:crossBetween val="between"/>
      </c:valAx>
    </c:plotArea>
    <c:legend>
      <c:legendPos val="r"/>
    </c:legend>
    <c:plotVisOnly val="1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247649</xdr:colOff>
      <xdr:row>2</xdr:row>
      <xdr:rowOff>171450</xdr:rowOff>
    </xdr:from>
    <xdr:to>
      <xdr:col>16</xdr:col>
      <xdr:colOff>400049</xdr:colOff>
      <xdr:row>27</xdr:row>
      <xdr:rowOff>133350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showGridLines="0" tabSelected="1" zoomScale="85" zoomScaleNormal="85" workbookViewId="0">
      <pane ySplit="1" topLeftCell="A2" activePane="bottomLeft" state="frozen"/>
      <selection pane="bottomLeft" activeCell="B3" sqref="B3:E3"/>
    </sheetView>
  </sheetViews>
  <sheetFormatPr defaultRowHeight="15"/>
  <cols>
    <col min="1" max="1" width="6.25" style="11" customWidth="1"/>
    <col min="2" max="2" width="4.125" style="14" customWidth="1"/>
    <col min="3" max="3" width="49.375" style="14" customWidth="1"/>
    <col min="4" max="4" width="9.75" style="10" customWidth="1"/>
    <col min="5" max="5" width="10.25" style="14" customWidth="1"/>
    <col min="6" max="6" width="1.375" style="13" customWidth="1"/>
    <col min="7" max="7" width="9.5" style="12" customWidth="1"/>
    <col min="8" max="8" width="9" style="11"/>
    <col min="9" max="9" width="6.75" style="11" bestFit="1" customWidth="1"/>
    <col min="10" max="11" width="7.75" style="11" bestFit="1" customWidth="1"/>
    <col min="12" max="12" width="6.75" style="11" bestFit="1" customWidth="1"/>
    <col min="13" max="24" width="9" style="11"/>
    <col min="25" max="16384" width="9" style="10"/>
  </cols>
  <sheetData>
    <row r="1" spans="2:7" ht="23.25" customHeight="1">
      <c r="B1" s="153" t="s">
        <v>64</v>
      </c>
      <c r="C1" s="153"/>
      <c r="D1" s="153"/>
      <c r="E1" s="153"/>
      <c r="F1" s="154"/>
      <c r="G1" s="154"/>
    </row>
    <row r="2" spans="2:7" ht="23.25" customHeight="1">
      <c r="B2" s="31"/>
      <c r="C2" s="30" t="s">
        <v>19</v>
      </c>
      <c r="D2" s="157">
        <v>42745</v>
      </c>
      <c r="E2" s="158"/>
      <c r="F2" s="29"/>
      <c r="G2" s="85" t="s">
        <v>150</v>
      </c>
    </row>
    <row r="3" spans="2:7" ht="9" customHeight="1">
      <c r="B3" s="155"/>
      <c r="C3" s="155"/>
      <c r="D3" s="156"/>
      <c r="E3" s="156"/>
      <c r="F3" s="28"/>
    </row>
    <row r="4" spans="2:7" ht="18.75" customHeight="1">
      <c r="B4" s="20" t="s">
        <v>10</v>
      </c>
      <c r="C4" s="20" t="s">
        <v>18</v>
      </c>
      <c r="D4" s="103" t="s">
        <v>8</v>
      </c>
      <c r="E4" s="103" t="s">
        <v>7</v>
      </c>
      <c r="F4" s="27"/>
      <c r="G4" s="26"/>
    </row>
    <row r="5" spans="2:7">
      <c r="B5" s="18">
        <v>1</v>
      </c>
      <c r="C5" s="23" t="s">
        <v>142</v>
      </c>
      <c r="D5" s="113">
        <v>10200</v>
      </c>
      <c r="E5" s="56">
        <f>ADM!E29</f>
        <v>10200</v>
      </c>
      <c r="F5" s="24"/>
      <c r="G5" s="16">
        <f t="shared" ref="G5:G12" si="0">E5/D5</f>
        <v>1</v>
      </c>
    </row>
    <row r="6" spans="2:7">
      <c r="B6" s="18">
        <v>2</v>
      </c>
      <c r="C6" s="17" t="s">
        <v>17</v>
      </c>
      <c r="D6" s="113">
        <v>6695</v>
      </c>
      <c r="E6" s="56">
        <f>KSIĘ!E19</f>
        <v>6695</v>
      </c>
      <c r="F6" s="24"/>
      <c r="G6" s="16">
        <f t="shared" si="0"/>
        <v>1</v>
      </c>
    </row>
    <row r="7" spans="2:7">
      <c r="B7" s="18">
        <v>3</v>
      </c>
      <c r="C7" s="17" t="s">
        <v>143</v>
      </c>
      <c r="D7" s="113">
        <v>1800</v>
      </c>
      <c r="E7" s="56">
        <f>ZARZĄD!E19</f>
        <v>1800</v>
      </c>
      <c r="F7" s="24"/>
      <c r="G7" s="16">
        <f t="shared" si="0"/>
        <v>1</v>
      </c>
    </row>
    <row r="8" spans="2:7">
      <c r="B8" s="18">
        <v>4</v>
      </c>
      <c r="C8" s="17" t="s">
        <v>16</v>
      </c>
      <c r="D8" s="113">
        <v>350</v>
      </c>
      <c r="E8" s="56">
        <f>'BANK,POCZTA,POLIGR'!E34</f>
        <v>257.3</v>
      </c>
      <c r="F8" s="24"/>
      <c r="G8" s="16">
        <f t="shared" si="0"/>
        <v>0.73514285714285721</v>
      </c>
    </row>
    <row r="9" spans="2:7">
      <c r="B9" s="18">
        <v>5</v>
      </c>
      <c r="C9" s="17" t="s">
        <v>44</v>
      </c>
      <c r="D9" s="113">
        <v>1950</v>
      </c>
      <c r="E9" s="56">
        <f>UBEZP!E8</f>
        <v>2007</v>
      </c>
      <c r="F9" s="24"/>
      <c r="G9" s="16">
        <f t="shared" si="0"/>
        <v>1.0292307692307692</v>
      </c>
    </row>
    <row r="10" spans="2:7">
      <c r="B10" s="18">
        <v>6</v>
      </c>
      <c r="C10" s="17" t="s">
        <v>15</v>
      </c>
      <c r="D10" s="113">
        <v>200</v>
      </c>
      <c r="E10" s="56">
        <f>ZEBRANIA!E12</f>
        <v>0</v>
      </c>
      <c r="F10" s="24"/>
      <c r="G10" s="16">
        <f t="shared" si="0"/>
        <v>0</v>
      </c>
    </row>
    <row r="11" spans="2:7">
      <c r="B11" s="18">
        <v>7</v>
      </c>
      <c r="C11" s="17" t="s">
        <v>45</v>
      </c>
      <c r="D11" s="113">
        <v>3000</v>
      </c>
      <c r="E11" s="56">
        <f>PRZEGLĄDY!E13</f>
        <v>3712.23</v>
      </c>
      <c r="F11" s="24"/>
      <c r="G11" s="16">
        <f t="shared" si="0"/>
        <v>1.2374099999999999</v>
      </c>
    </row>
    <row r="12" spans="2:7">
      <c r="B12" s="18">
        <v>8</v>
      </c>
      <c r="C12" s="17" t="s">
        <v>43</v>
      </c>
      <c r="D12" s="113">
        <v>1800</v>
      </c>
      <c r="E12" s="56">
        <f>KONS.KOTŁ!E15</f>
        <v>2214</v>
      </c>
      <c r="F12" s="24"/>
      <c r="G12" s="16">
        <f t="shared" si="0"/>
        <v>1.23</v>
      </c>
    </row>
    <row r="13" spans="2:7">
      <c r="B13" s="18">
        <v>9</v>
      </c>
      <c r="C13" s="17" t="s">
        <v>41</v>
      </c>
      <c r="D13" s="113">
        <v>1750</v>
      </c>
      <c r="E13" s="56">
        <f>ELEKTR!E17</f>
        <v>1612.3099999999997</v>
      </c>
      <c r="F13" s="24"/>
      <c r="G13" s="16">
        <f t="shared" ref="G13:G24" si="1">E13/D13</f>
        <v>0.92131999999999981</v>
      </c>
    </row>
    <row r="14" spans="2:7">
      <c r="B14" s="18">
        <v>10</v>
      </c>
      <c r="C14" s="17" t="s">
        <v>37</v>
      </c>
      <c r="D14" s="113">
        <v>1650</v>
      </c>
      <c r="E14" s="56">
        <f>WODA!F13</f>
        <v>855.35000000000014</v>
      </c>
      <c r="F14" s="24"/>
      <c r="G14" s="16">
        <f t="shared" si="1"/>
        <v>0.51839393939393952</v>
      </c>
    </row>
    <row r="15" spans="2:7">
      <c r="B15" s="18">
        <v>11</v>
      </c>
      <c r="C15" s="17" t="s">
        <v>14</v>
      </c>
      <c r="D15" s="113">
        <v>7200</v>
      </c>
      <c r="E15" s="56">
        <f>CZYST!E17</f>
        <v>7200</v>
      </c>
      <c r="F15" s="24"/>
      <c r="G15" s="16">
        <f t="shared" si="1"/>
        <v>1</v>
      </c>
    </row>
    <row r="16" spans="2:7">
      <c r="B16" s="18">
        <v>12</v>
      </c>
      <c r="C16" s="17" t="s">
        <v>13</v>
      </c>
      <c r="D16" s="113">
        <v>8100</v>
      </c>
      <c r="E16" s="56">
        <f>PR.GOSP!E45</f>
        <v>7885.75</v>
      </c>
      <c r="F16" s="24"/>
      <c r="G16" s="16">
        <f t="shared" si="1"/>
        <v>0.97354938271604941</v>
      </c>
    </row>
    <row r="17" spans="1:24" s="21" customFormat="1">
      <c r="A17" s="22"/>
      <c r="B17" s="18">
        <v>13</v>
      </c>
      <c r="C17" s="23" t="s">
        <v>12</v>
      </c>
      <c r="D17" s="113">
        <v>900</v>
      </c>
      <c r="E17" s="56">
        <f>KONS.DACH!E14</f>
        <v>540</v>
      </c>
      <c r="F17" s="25"/>
      <c r="G17" s="16">
        <f t="shared" si="1"/>
        <v>0.6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</row>
    <row r="18" spans="1:24">
      <c r="B18" s="18">
        <v>14</v>
      </c>
      <c r="C18" s="17" t="s">
        <v>11</v>
      </c>
      <c r="D18" s="113">
        <v>6900</v>
      </c>
      <c r="E18" s="56">
        <f>INNE!E52</f>
        <v>8047.9599999999991</v>
      </c>
      <c r="F18" s="24"/>
      <c r="G18" s="16">
        <f t="shared" si="1"/>
        <v>1.1663710144927535</v>
      </c>
      <c r="H18" s="63"/>
      <c r="I18" s="63"/>
      <c r="J18" s="63"/>
      <c r="K18" s="63"/>
      <c r="L18" s="63"/>
      <c r="M18" s="63"/>
      <c r="N18" s="63"/>
      <c r="O18" s="63"/>
      <c r="P18" s="63"/>
      <c r="Q18" s="64"/>
    </row>
    <row r="19" spans="1:24" s="21" customFormat="1" ht="15.75">
      <c r="A19" s="22"/>
      <c r="B19" s="70"/>
      <c r="C19" s="68" t="s">
        <v>38</v>
      </c>
      <c r="D19" s="113">
        <f>SUM(D5:D18)</f>
        <v>52495</v>
      </c>
      <c r="E19" s="69">
        <f>SUM(E5:E18)</f>
        <v>53026.9</v>
      </c>
      <c r="F19" s="32"/>
      <c r="G19" s="47">
        <f t="shared" si="1"/>
        <v>1.0101323935612916</v>
      </c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22"/>
      <c r="S19" s="22"/>
      <c r="T19" s="22"/>
      <c r="U19" s="22"/>
      <c r="V19" s="22"/>
      <c r="W19" s="22"/>
      <c r="X19" s="22"/>
    </row>
    <row r="20" spans="1:24" s="122" customFormat="1" ht="15.75">
      <c r="A20" s="117"/>
      <c r="B20" s="123"/>
      <c r="C20" s="118"/>
      <c r="D20" s="124"/>
      <c r="E20" s="119"/>
      <c r="F20" s="120"/>
      <c r="G20" s="47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17"/>
      <c r="S20" s="117"/>
      <c r="T20" s="117"/>
      <c r="U20" s="117"/>
      <c r="V20" s="117"/>
      <c r="W20" s="117"/>
      <c r="X20" s="117"/>
    </row>
    <row r="21" spans="1:24" ht="15" customHeight="1">
      <c r="B21" s="20" t="s">
        <v>10</v>
      </c>
      <c r="C21" s="20" t="s">
        <v>9</v>
      </c>
      <c r="D21" s="67" t="s">
        <v>8</v>
      </c>
      <c r="E21" s="67" t="s">
        <v>7</v>
      </c>
      <c r="F21" s="19"/>
      <c r="G21" s="47"/>
      <c r="H21" s="15"/>
      <c r="I21" s="13"/>
      <c r="J21" s="13"/>
      <c r="K21" s="13"/>
      <c r="L21" s="13"/>
      <c r="M21" s="15"/>
    </row>
    <row r="22" spans="1:24" ht="15" customHeight="1">
      <c r="B22" s="101">
        <v>1</v>
      </c>
      <c r="C22" s="102" t="s">
        <v>56</v>
      </c>
      <c r="D22" s="114">
        <v>3000</v>
      </c>
      <c r="E22" s="115">
        <f>'F.R. 1'!E24</f>
        <v>5660.5600000000013</v>
      </c>
      <c r="F22" s="19"/>
      <c r="G22" s="108">
        <f t="shared" si="1"/>
        <v>1.8868533333333337</v>
      </c>
      <c r="H22" s="15"/>
      <c r="I22" s="13"/>
      <c r="J22" s="13"/>
      <c r="K22" s="13"/>
      <c r="L22" s="13"/>
      <c r="M22" s="15"/>
    </row>
    <row r="23" spans="1:24" ht="15" customHeight="1">
      <c r="B23" s="101">
        <v>2</v>
      </c>
      <c r="C23" s="102" t="s">
        <v>57</v>
      </c>
      <c r="D23" s="116">
        <v>6000</v>
      </c>
      <c r="E23" s="115">
        <f>'F.R. 2'!E16</f>
        <v>1133.7</v>
      </c>
      <c r="F23" s="19"/>
      <c r="G23" s="108">
        <f t="shared" si="1"/>
        <v>0.18895000000000001</v>
      </c>
      <c r="H23" s="15"/>
      <c r="I23" s="13"/>
      <c r="J23" s="13"/>
      <c r="K23" s="13"/>
      <c r="L23" s="13"/>
      <c r="M23" s="15"/>
    </row>
    <row r="24" spans="1:24" ht="15" customHeight="1">
      <c r="B24" s="101">
        <v>3</v>
      </c>
      <c r="C24" s="102" t="s">
        <v>58</v>
      </c>
      <c r="D24" s="116">
        <v>1000</v>
      </c>
      <c r="E24" s="115">
        <f>'F.R. 4'!E16</f>
        <v>1000</v>
      </c>
      <c r="F24" s="19"/>
      <c r="G24" s="108">
        <f t="shared" si="1"/>
        <v>1</v>
      </c>
      <c r="H24" s="15"/>
      <c r="I24" s="13"/>
      <c r="J24" s="13"/>
      <c r="K24" s="13"/>
      <c r="L24" s="13"/>
      <c r="M24" s="15"/>
    </row>
    <row r="25" spans="1:24">
      <c r="B25" s="45"/>
      <c r="C25" s="45"/>
      <c r="D25" s="57"/>
      <c r="E25" s="58"/>
    </row>
    <row r="26" spans="1:24">
      <c r="B26" s="20" t="s">
        <v>10</v>
      </c>
      <c r="C26" s="162" t="s">
        <v>34</v>
      </c>
      <c r="D26" s="163"/>
      <c r="E26" s="164"/>
    </row>
    <row r="27" spans="1:24">
      <c r="B27" s="43" t="s">
        <v>39</v>
      </c>
      <c r="C27" s="44" t="s">
        <v>65</v>
      </c>
      <c r="D27" s="159">
        <f>GAZ!G24</f>
        <v>21334.179999999997</v>
      </c>
      <c r="E27" s="160"/>
    </row>
    <row r="28" spans="1:24">
      <c r="B28" s="45"/>
      <c r="C28" s="45"/>
      <c r="D28" s="66"/>
      <c r="E28" s="66"/>
    </row>
    <row r="29" spans="1:24" s="21" customFormat="1" ht="15.75">
      <c r="A29" s="22"/>
      <c r="B29" s="20" t="s">
        <v>10</v>
      </c>
      <c r="C29" s="162" t="s">
        <v>59</v>
      </c>
      <c r="D29" s="163"/>
      <c r="E29" s="164"/>
      <c r="F29" s="32"/>
      <c r="G29" s="47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22"/>
      <c r="S29" s="22"/>
      <c r="T29" s="22"/>
      <c r="U29" s="22"/>
      <c r="V29" s="22"/>
      <c r="W29" s="22"/>
      <c r="X29" s="22"/>
    </row>
    <row r="30" spans="1:24" s="21" customFormat="1" ht="15.75">
      <c r="A30" s="22"/>
      <c r="B30" s="43">
        <v>1</v>
      </c>
      <c r="C30" s="44"/>
      <c r="D30" s="159">
        <f>Przychody!E22</f>
        <v>554.19000000000005</v>
      </c>
      <c r="E30" s="161"/>
      <c r="F30" s="32"/>
      <c r="G30" s="47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22"/>
      <c r="S30" s="22"/>
      <c r="T30" s="22"/>
      <c r="U30" s="22"/>
      <c r="V30" s="22"/>
      <c r="W30" s="22"/>
      <c r="X30" s="22"/>
    </row>
  </sheetData>
  <mergeCells count="7">
    <mergeCell ref="B1:G1"/>
    <mergeCell ref="B3:E3"/>
    <mergeCell ref="D2:E2"/>
    <mergeCell ref="D27:E27"/>
    <mergeCell ref="D30:E30"/>
    <mergeCell ref="C29:E29"/>
    <mergeCell ref="C26:E26"/>
  </mergeCells>
  <conditionalFormatting sqref="G22:G24 G5:G19">
    <cfRule type="cellIs" dxfId="1" priority="1" stopIfTrue="1" operator="lessThan">
      <formula>1</formula>
    </cfRule>
    <cfRule type="cellIs" dxfId="0" priority="2" stopIfTrue="1" operator="greaterThan">
      <formula>1</formula>
    </cfRule>
  </conditionalFormatting>
  <pageMargins left="0.43" right="0.28999999999999998" top="0.36" bottom="0.2" header="0.31496062992125984" footer="0.18"/>
  <pageSetup paperSize="9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pane ySplit="1" topLeftCell="A2" activePane="bottomLeft" state="frozen"/>
      <selection pane="bottomLeft" activeCell="E31" sqref="E31"/>
    </sheetView>
  </sheetViews>
  <sheetFormatPr defaultRowHeight="14.25"/>
  <cols>
    <col min="1" max="1" width="11.625" customWidth="1"/>
    <col min="2" max="2" width="28.125" customWidth="1"/>
    <col min="3" max="3" width="23.625" customWidth="1"/>
    <col min="4" max="4" width="38.5" customWidth="1"/>
    <col min="5" max="5" width="13.875" customWidth="1"/>
    <col min="7" max="7" width="20.375" style="3" customWidth="1"/>
  </cols>
  <sheetData>
    <row r="1" spans="1:8" ht="15">
      <c r="A1" s="165" t="s">
        <v>24</v>
      </c>
      <c r="B1" s="165"/>
      <c r="C1" s="165"/>
      <c r="D1" s="165"/>
      <c r="E1" s="165"/>
      <c r="F1" s="33"/>
      <c r="G1" s="33"/>
    </row>
    <row r="2" spans="1:8">
      <c r="A2" s="166" t="s">
        <v>63</v>
      </c>
      <c r="B2" s="166"/>
      <c r="C2" s="166"/>
      <c r="D2" s="166"/>
      <c r="E2" s="166"/>
      <c r="F2" s="33"/>
    </row>
    <row r="4" spans="1:8" ht="15">
      <c r="A4" s="1" t="s">
        <v>0</v>
      </c>
      <c r="B4" s="1" t="s">
        <v>1</v>
      </c>
      <c r="C4" s="1" t="s">
        <v>5</v>
      </c>
      <c r="D4" s="1" t="s">
        <v>2</v>
      </c>
      <c r="E4" s="1" t="s">
        <v>3</v>
      </c>
      <c r="G4" s="5"/>
      <c r="H4" s="4"/>
    </row>
    <row r="5" spans="1:8">
      <c r="A5" s="129">
        <v>42400</v>
      </c>
      <c r="B5" s="59"/>
      <c r="C5" s="51" t="s">
        <v>108</v>
      </c>
      <c r="D5" s="80" t="s">
        <v>109</v>
      </c>
      <c r="E5" s="50">
        <v>2</v>
      </c>
      <c r="H5" s="4"/>
    </row>
    <row r="6" spans="1:8">
      <c r="A6" s="129">
        <v>42400</v>
      </c>
      <c r="B6" s="59"/>
      <c r="C6" s="51" t="s">
        <v>108</v>
      </c>
      <c r="D6" s="80" t="s">
        <v>110</v>
      </c>
      <c r="E6" s="50">
        <v>9.9</v>
      </c>
      <c r="H6" s="4"/>
    </row>
    <row r="7" spans="1:8">
      <c r="A7" s="129">
        <v>42429</v>
      </c>
      <c r="B7" s="59"/>
      <c r="C7" s="51" t="s">
        <v>108</v>
      </c>
      <c r="D7" s="80" t="s">
        <v>109</v>
      </c>
      <c r="E7" s="83">
        <v>2</v>
      </c>
      <c r="H7" s="4"/>
    </row>
    <row r="8" spans="1:8">
      <c r="A8" s="129">
        <v>42429</v>
      </c>
      <c r="B8" s="59"/>
      <c r="C8" s="51" t="s">
        <v>108</v>
      </c>
      <c r="D8" s="80" t="s">
        <v>110</v>
      </c>
      <c r="E8" s="83">
        <v>10.8</v>
      </c>
      <c r="H8" s="4"/>
    </row>
    <row r="9" spans="1:8">
      <c r="A9" s="129">
        <v>42460</v>
      </c>
      <c r="B9" s="59"/>
      <c r="C9" s="51" t="s">
        <v>154</v>
      </c>
      <c r="D9" s="80" t="s">
        <v>155</v>
      </c>
      <c r="E9" s="83">
        <v>33.6</v>
      </c>
      <c r="H9" s="4"/>
    </row>
    <row r="10" spans="1:8">
      <c r="A10" s="129">
        <v>42460</v>
      </c>
      <c r="B10" s="59"/>
      <c r="C10" s="51" t="s">
        <v>108</v>
      </c>
      <c r="D10" s="80" t="s">
        <v>109</v>
      </c>
      <c r="E10" s="83">
        <v>7</v>
      </c>
      <c r="H10" s="4"/>
    </row>
    <row r="11" spans="1:8">
      <c r="A11" s="129">
        <v>42460</v>
      </c>
      <c r="B11" s="59"/>
      <c r="C11" s="51" t="s">
        <v>108</v>
      </c>
      <c r="D11" s="80" t="s">
        <v>110</v>
      </c>
      <c r="E11" s="50">
        <v>16.2</v>
      </c>
      <c r="H11" s="4"/>
    </row>
    <row r="12" spans="1:8">
      <c r="A12" s="129">
        <v>42490</v>
      </c>
      <c r="B12" s="59"/>
      <c r="C12" s="51" t="s">
        <v>108</v>
      </c>
      <c r="D12" s="80" t="s">
        <v>109</v>
      </c>
      <c r="E12" s="50">
        <v>7</v>
      </c>
      <c r="H12" s="4"/>
    </row>
    <row r="13" spans="1:8">
      <c r="A13" s="129">
        <v>42490</v>
      </c>
      <c r="B13" s="59"/>
      <c r="C13" s="51" t="s">
        <v>108</v>
      </c>
      <c r="D13" s="80" t="s">
        <v>110</v>
      </c>
      <c r="E13" s="50">
        <v>9</v>
      </c>
      <c r="H13" s="4"/>
    </row>
    <row r="14" spans="1:8">
      <c r="A14" s="129">
        <v>42517</v>
      </c>
      <c r="B14" s="59"/>
      <c r="C14" s="51" t="s">
        <v>154</v>
      </c>
      <c r="D14" s="80" t="s">
        <v>155</v>
      </c>
      <c r="E14" s="50">
        <v>21</v>
      </c>
      <c r="H14" s="4"/>
    </row>
    <row r="15" spans="1:8">
      <c r="A15" s="129">
        <v>42521</v>
      </c>
      <c r="B15" s="59"/>
      <c r="C15" s="51" t="s">
        <v>108</v>
      </c>
      <c r="D15" s="80" t="s">
        <v>109</v>
      </c>
      <c r="E15" s="50">
        <v>7</v>
      </c>
      <c r="H15" s="4"/>
    </row>
    <row r="16" spans="1:8">
      <c r="A16" s="129">
        <v>42521</v>
      </c>
      <c r="B16" s="59"/>
      <c r="C16" s="51" t="s">
        <v>108</v>
      </c>
      <c r="D16" s="80" t="s">
        <v>110</v>
      </c>
      <c r="E16" s="83">
        <v>11.7</v>
      </c>
      <c r="H16" s="4"/>
    </row>
    <row r="17" spans="1:8">
      <c r="A17" s="129">
        <v>42551</v>
      </c>
      <c r="B17" s="59"/>
      <c r="C17" s="51" t="s">
        <v>108</v>
      </c>
      <c r="D17" s="80" t="s">
        <v>109</v>
      </c>
      <c r="E17" s="50">
        <v>7</v>
      </c>
      <c r="H17" s="4"/>
    </row>
    <row r="18" spans="1:8">
      <c r="A18" s="129">
        <v>42551</v>
      </c>
      <c r="B18" s="59"/>
      <c r="C18" s="51" t="s">
        <v>108</v>
      </c>
      <c r="D18" s="80" t="s">
        <v>110</v>
      </c>
      <c r="E18" s="50">
        <v>8.1</v>
      </c>
      <c r="H18" s="4"/>
    </row>
    <row r="19" spans="1:8">
      <c r="A19" s="129">
        <v>42582</v>
      </c>
      <c r="B19" s="59"/>
      <c r="C19" s="51" t="s">
        <v>108</v>
      </c>
      <c r="D19" s="80" t="s">
        <v>109</v>
      </c>
      <c r="E19" s="50">
        <v>7</v>
      </c>
      <c r="H19" s="4"/>
    </row>
    <row r="20" spans="1:8">
      <c r="A20" s="129">
        <v>42582</v>
      </c>
      <c r="B20" s="59"/>
      <c r="C20" s="51" t="s">
        <v>108</v>
      </c>
      <c r="D20" s="80" t="s">
        <v>110</v>
      </c>
      <c r="E20" s="50">
        <v>9.9</v>
      </c>
      <c r="H20" s="4"/>
    </row>
    <row r="21" spans="1:8">
      <c r="A21" s="129">
        <v>42613</v>
      </c>
      <c r="B21" s="59"/>
      <c r="C21" s="51" t="s">
        <v>108</v>
      </c>
      <c r="D21" s="80" t="s">
        <v>109</v>
      </c>
      <c r="E21" s="50">
        <v>7</v>
      </c>
      <c r="H21" s="4"/>
    </row>
    <row r="22" spans="1:8">
      <c r="A22" s="129">
        <v>42613</v>
      </c>
      <c r="B22" s="59"/>
      <c r="C22" s="51" t="s">
        <v>108</v>
      </c>
      <c r="D22" s="80" t="s">
        <v>110</v>
      </c>
      <c r="E22" s="50">
        <v>4.5</v>
      </c>
      <c r="H22" s="4"/>
    </row>
    <row r="23" spans="1:8">
      <c r="A23" s="129">
        <v>42643</v>
      </c>
      <c r="B23" s="59"/>
      <c r="C23" s="51" t="s">
        <v>108</v>
      </c>
      <c r="D23" s="80" t="s">
        <v>109</v>
      </c>
      <c r="E23" s="83">
        <v>7</v>
      </c>
    </row>
    <row r="24" spans="1:8">
      <c r="A24" s="129">
        <v>42643</v>
      </c>
      <c r="B24" s="59"/>
      <c r="C24" s="51" t="s">
        <v>108</v>
      </c>
      <c r="D24" s="80" t="s">
        <v>110</v>
      </c>
      <c r="E24" s="83">
        <v>10.8</v>
      </c>
      <c r="H24" s="4"/>
    </row>
    <row r="25" spans="1:8">
      <c r="A25" s="129">
        <v>42639</v>
      </c>
      <c r="B25" s="59"/>
      <c r="C25" s="51" t="s">
        <v>154</v>
      </c>
      <c r="D25" s="80" t="s">
        <v>328</v>
      </c>
      <c r="E25" s="83">
        <v>12.6</v>
      </c>
      <c r="H25" s="4"/>
    </row>
    <row r="26" spans="1:8">
      <c r="A26" s="129">
        <v>42674</v>
      </c>
      <c r="B26" s="59"/>
      <c r="C26" s="51" t="s">
        <v>108</v>
      </c>
      <c r="D26" s="80" t="s">
        <v>109</v>
      </c>
      <c r="E26" s="83">
        <v>7</v>
      </c>
    </row>
    <row r="27" spans="1:8">
      <c r="A27" s="129">
        <v>42674</v>
      </c>
      <c r="B27" s="59"/>
      <c r="C27" s="51" t="s">
        <v>108</v>
      </c>
      <c r="D27" s="80" t="s">
        <v>110</v>
      </c>
      <c r="E27" s="83">
        <v>7.2</v>
      </c>
      <c r="H27" s="4"/>
    </row>
    <row r="28" spans="1:8">
      <c r="A28" s="129">
        <v>42704</v>
      </c>
      <c r="B28" s="82"/>
      <c r="C28" s="51" t="s">
        <v>108</v>
      </c>
      <c r="D28" s="80" t="s">
        <v>109</v>
      </c>
      <c r="E28" s="83">
        <v>7</v>
      </c>
    </row>
    <row r="29" spans="1:8">
      <c r="A29" s="129">
        <v>42704</v>
      </c>
      <c r="B29" s="82"/>
      <c r="C29" s="51" t="s">
        <v>108</v>
      </c>
      <c r="D29" s="80" t="s">
        <v>110</v>
      </c>
      <c r="E29" s="83">
        <v>11.7</v>
      </c>
    </row>
    <row r="30" spans="1:8">
      <c r="A30" s="129">
        <v>42735</v>
      </c>
      <c r="B30" s="82"/>
      <c r="C30" s="51" t="s">
        <v>108</v>
      </c>
      <c r="D30" s="80" t="s">
        <v>109</v>
      </c>
      <c r="E30" s="83">
        <v>7</v>
      </c>
    </row>
    <row r="31" spans="1:8">
      <c r="A31" s="129">
        <v>42735</v>
      </c>
      <c r="B31" s="82"/>
      <c r="C31" s="51" t="s">
        <v>108</v>
      </c>
      <c r="D31" s="80" t="s">
        <v>110</v>
      </c>
      <c r="E31" s="83">
        <v>6.3</v>
      </c>
    </row>
    <row r="32" spans="1:8">
      <c r="A32" s="129"/>
      <c r="B32" s="82"/>
      <c r="C32" s="51"/>
      <c r="D32" s="80"/>
      <c r="E32" s="83"/>
    </row>
    <row r="33" spans="1:5">
      <c r="A33" s="129"/>
      <c r="B33" s="49"/>
      <c r="C33" s="51"/>
      <c r="D33" s="9"/>
      <c r="E33" s="50"/>
    </row>
    <row r="34" spans="1:5" ht="15">
      <c r="A34" s="8"/>
      <c r="B34" s="42"/>
      <c r="C34" s="2"/>
      <c r="D34" s="2"/>
      <c r="E34" s="7">
        <f>SUM(E5:E33)</f>
        <v>257.3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4"/>
  <sheetViews>
    <sheetView workbookViewId="0">
      <pane ySplit="1" topLeftCell="A22" activePane="bottomLeft" state="frozen"/>
      <selection pane="bottomLeft" activeCell="E50" sqref="E50"/>
    </sheetView>
  </sheetViews>
  <sheetFormatPr defaultRowHeight="14.25"/>
  <cols>
    <col min="1" max="1" width="11.125" bestFit="1" customWidth="1"/>
    <col min="2" max="2" width="22.25" customWidth="1"/>
    <col min="3" max="3" width="29.75" bestFit="1" customWidth="1"/>
    <col min="4" max="4" width="77.25" bestFit="1" customWidth="1"/>
    <col min="5" max="5" width="12.875" customWidth="1"/>
  </cols>
  <sheetData>
    <row r="1" spans="1:8" ht="15">
      <c r="A1" s="165" t="s">
        <v>33</v>
      </c>
      <c r="B1" s="165"/>
      <c r="C1" s="165"/>
      <c r="D1" s="165"/>
      <c r="E1" s="165"/>
      <c r="F1" s="33"/>
    </row>
    <row r="2" spans="1:8">
      <c r="A2" s="166" t="s">
        <v>63</v>
      </c>
      <c r="B2" s="166"/>
      <c r="C2" s="166"/>
      <c r="D2" s="166"/>
      <c r="E2" s="166"/>
      <c r="F2" s="33"/>
    </row>
    <row r="4" spans="1:8" ht="15">
      <c r="A4" s="1" t="s">
        <v>0</v>
      </c>
      <c r="B4" s="1" t="s">
        <v>1</v>
      </c>
      <c r="C4" s="1" t="s">
        <v>4</v>
      </c>
      <c r="D4" s="1" t="s">
        <v>2</v>
      </c>
      <c r="E4" s="1" t="s">
        <v>3</v>
      </c>
      <c r="G4" s="4"/>
    </row>
    <row r="5" spans="1:8">
      <c r="A5" s="125">
        <v>42380</v>
      </c>
      <c r="B5" s="42" t="s">
        <v>67</v>
      </c>
      <c r="C5" s="78" t="s">
        <v>129</v>
      </c>
      <c r="D5" s="78" t="s">
        <v>68</v>
      </c>
      <c r="E5" s="6">
        <v>60</v>
      </c>
      <c r="G5" s="4"/>
    </row>
    <row r="6" spans="1:8">
      <c r="A6" s="125">
        <v>42385</v>
      </c>
      <c r="B6" s="42" t="s">
        <v>69</v>
      </c>
      <c r="C6" s="78" t="s">
        <v>70</v>
      </c>
      <c r="D6" s="78" t="s">
        <v>71</v>
      </c>
      <c r="E6" s="6">
        <v>12.68</v>
      </c>
      <c r="G6" s="4"/>
    </row>
    <row r="7" spans="1:8">
      <c r="A7" s="130">
        <v>42403</v>
      </c>
      <c r="B7" s="100" t="s">
        <v>75</v>
      </c>
      <c r="C7" s="95" t="s">
        <v>76</v>
      </c>
      <c r="D7" s="96" t="s">
        <v>77</v>
      </c>
      <c r="E7" s="97">
        <v>49.94</v>
      </c>
      <c r="F7" s="60"/>
      <c r="G7" s="3"/>
      <c r="H7" s="4"/>
    </row>
    <row r="8" spans="1:8">
      <c r="A8" s="130">
        <v>42429</v>
      </c>
      <c r="B8" s="100" t="s">
        <v>123</v>
      </c>
      <c r="C8" s="95" t="s">
        <v>113</v>
      </c>
      <c r="D8" s="139" t="s">
        <v>124</v>
      </c>
      <c r="E8" s="97">
        <v>226.93</v>
      </c>
      <c r="F8" s="60"/>
      <c r="G8" s="3"/>
      <c r="H8" s="4"/>
    </row>
    <row r="9" spans="1:8">
      <c r="A9" s="125">
        <v>42439</v>
      </c>
      <c r="B9" s="42" t="s">
        <v>112</v>
      </c>
      <c r="C9" s="78" t="s">
        <v>113</v>
      </c>
      <c r="D9" s="78" t="s">
        <v>114</v>
      </c>
      <c r="E9" s="6">
        <v>91.46</v>
      </c>
      <c r="G9" s="4"/>
    </row>
    <row r="10" spans="1:8">
      <c r="A10" s="125">
        <v>42440</v>
      </c>
      <c r="B10" s="42" t="s">
        <v>144</v>
      </c>
      <c r="C10" s="78" t="s">
        <v>145</v>
      </c>
      <c r="D10" s="78" t="s">
        <v>146</v>
      </c>
      <c r="E10" s="79">
        <v>110.7</v>
      </c>
      <c r="G10" s="4"/>
    </row>
    <row r="11" spans="1:8">
      <c r="A11" s="125">
        <v>42442</v>
      </c>
      <c r="B11" s="93" t="s">
        <v>115</v>
      </c>
      <c r="C11" s="78" t="s">
        <v>116</v>
      </c>
      <c r="D11" s="78" t="s">
        <v>117</v>
      </c>
      <c r="E11" s="6">
        <v>20</v>
      </c>
      <c r="G11" s="4"/>
    </row>
    <row r="12" spans="1:8">
      <c r="A12" s="125">
        <v>42447</v>
      </c>
      <c r="B12" s="42" t="s">
        <v>128</v>
      </c>
      <c r="C12" s="46" t="s">
        <v>130</v>
      </c>
      <c r="D12" s="78" t="s">
        <v>131</v>
      </c>
      <c r="E12" s="79">
        <v>430</v>
      </c>
      <c r="F12" s="91"/>
      <c r="G12" s="92"/>
    </row>
    <row r="13" spans="1:8" s="60" customFormat="1">
      <c r="A13" s="125">
        <v>42447</v>
      </c>
      <c r="B13" s="82" t="s">
        <v>135</v>
      </c>
      <c r="C13" s="111" t="s">
        <v>113</v>
      </c>
      <c r="D13" s="80" t="s">
        <v>136</v>
      </c>
      <c r="E13" s="83">
        <v>162.24</v>
      </c>
      <c r="G13" s="62"/>
    </row>
    <row r="14" spans="1:8" s="60" customFormat="1">
      <c r="A14" s="125">
        <v>42447</v>
      </c>
      <c r="B14" s="104" t="s">
        <v>137</v>
      </c>
      <c r="C14" s="111" t="s">
        <v>113</v>
      </c>
      <c r="D14" s="141" t="s">
        <v>138</v>
      </c>
      <c r="E14" s="83">
        <v>-42.02</v>
      </c>
      <c r="G14" s="62"/>
    </row>
    <row r="15" spans="1:8" s="60" customFormat="1">
      <c r="A15" s="125">
        <v>42447</v>
      </c>
      <c r="B15" s="105" t="s">
        <v>139</v>
      </c>
      <c r="C15" s="46" t="s">
        <v>140</v>
      </c>
      <c r="D15" s="80" t="s">
        <v>141</v>
      </c>
      <c r="E15" s="83">
        <v>123.63</v>
      </c>
      <c r="G15" s="62"/>
    </row>
    <row r="16" spans="1:8" s="60" customFormat="1">
      <c r="A16" s="131">
        <v>42448</v>
      </c>
      <c r="B16" s="82" t="s">
        <v>147</v>
      </c>
      <c r="C16" s="111" t="s">
        <v>148</v>
      </c>
      <c r="D16" s="83" t="s">
        <v>149</v>
      </c>
      <c r="E16" s="83">
        <v>12.5</v>
      </c>
      <c r="G16" s="62"/>
    </row>
    <row r="17" spans="1:7" s="60" customFormat="1">
      <c r="A17" s="131">
        <v>42460</v>
      </c>
      <c r="B17" s="82" t="s">
        <v>156</v>
      </c>
      <c r="C17" s="46" t="s">
        <v>157</v>
      </c>
      <c r="D17" s="80" t="s">
        <v>158</v>
      </c>
      <c r="E17" s="83">
        <v>15</v>
      </c>
      <c r="G17" s="62"/>
    </row>
    <row r="18" spans="1:7" s="60" customFormat="1">
      <c r="A18" s="131">
        <v>42477</v>
      </c>
      <c r="B18" s="82" t="s">
        <v>179</v>
      </c>
      <c r="C18" s="46" t="s">
        <v>164</v>
      </c>
      <c r="D18" s="80" t="s">
        <v>165</v>
      </c>
      <c r="E18" s="83">
        <v>845.5</v>
      </c>
      <c r="G18" s="62"/>
    </row>
    <row r="19" spans="1:7" s="60" customFormat="1" ht="28.5">
      <c r="A19" s="131">
        <v>42481</v>
      </c>
      <c r="B19" s="143" t="s">
        <v>172</v>
      </c>
      <c r="C19" s="84" t="s">
        <v>171</v>
      </c>
      <c r="D19" s="80" t="s">
        <v>175</v>
      </c>
      <c r="E19" s="83">
        <v>52</v>
      </c>
      <c r="G19" s="62"/>
    </row>
    <row r="20" spans="1:7" s="60" customFormat="1" ht="28.5">
      <c r="A20" s="131">
        <v>42481</v>
      </c>
      <c r="B20" s="143" t="s">
        <v>173</v>
      </c>
      <c r="C20" s="46" t="s">
        <v>171</v>
      </c>
      <c r="D20" s="80" t="s">
        <v>175</v>
      </c>
      <c r="E20" s="83">
        <v>33</v>
      </c>
      <c r="G20" s="62"/>
    </row>
    <row r="21" spans="1:7" s="60" customFormat="1" ht="28.5">
      <c r="A21" s="131">
        <v>42483</v>
      </c>
      <c r="B21" s="82" t="s">
        <v>174</v>
      </c>
      <c r="C21" s="111" t="s">
        <v>171</v>
      </c>
      <c r="D21" s="80" t="s">
        <v>175</v>
      </c>
      <c r="E21" s="83">
        <v>80</v>
      </c>
      <c r="G21" s="62"/>
    </row>
    <row r="22" spans="1:7" s="60" customFormat="1">
      <c r="A22" s="131">
        <v>42483</v>
      </c>
      <c r="B22" s="84" t="s">
        <v>176</v>
      </c>
      <c r="C22" s="111" t="s">
        <v>177</v>
      </c>
      <c r="D22" s="80" t="s">
        <v>178</v>
      </c>
      <c r="E22" s="83">
        <v>146.93</v>
      </c>
      <c r="G22" s="62"/>
    </row>
    <row r="23" spans="1:7" s="60" customFormat="1">
      <c r="A23" s="131">
        <v>42492</v>
      </c>
      <c r="B23" s="82" t="s">
        <v>181</v>
      </c>
      <c r="C23" s="111" t="s">
        <v>182</v>
      </c>
      <c r="D23" s="80" t="s">
        <v>183</v>
      </c>
      <c r="E23" s="83">
        <v>40.630000000000003</v>
      </c>
      <c r="G23" s="62"/>
    </row>
    <row r="24" spans="1:7">
      <c r="A24" s="125">
        <v>42492</v>
      </c>
      <c r="B24" s="143" t="s">
        <v>185</v>
      </c>
      <c r="C24" s="42" t="s">
        <v>184</v>
      </c>
      <c r="D24" s="78" t="s">
        <v>186</v>
      </c>
      <c r="E24" s="6">
        <v>79.45</v>
      </c>
      <c r="G24" s="4"/>
    </row>
    <row r="25" spans="1:7">
      <c r="A25" s="125">
        <v>42515</v>
      </c>
      <c r="B25" t="s">
        <v>204</v>
      </c>
      <c r="C25" s="46" t="s">
        <v>70</v>
      </c>
      <c r="D25" s="78" t="s">
        <v>205</v>
      </c>
      <c r="E25" s="79">
        <v>53.64</v>
      </c>
      <c r="G25" s="4"/>
    </row>
    <row r="26" spans="1:7">
      <c r="A26" s="125">
        <v>42519</v>
      </c>
      <c r="B26" s="42" t="s">
        <v>206</v>
      </c>
      <c r="C26" s="46" t="s">
        <v>207</v>
      </c>
      <c r="D26" s="78" t="s">
        <v>208</v>
      </c>
      <c r="E26" s="6">
        <v>149.63</v>
      </c>
    </row>
    <row r="27" spans="1:7">
      <c r="A27" s="125">
        <v>42528</v>
      </c>
      <c r="B27" s="143" t="s">
        <v>221</v>
      </c>
      <c r="C27" s="46" t="s">
        <v>222</v>
      </c>
      <c r="D27" s="78" t="s">
        <v>223</v>
      </c>
      <c r="E27" s="6">
        <v>899</v>
      </c>
    </row>
    <row r="28" spans="1:7">
      <c r="A28" s="125">
        <v>42528</v>
      </c>
      <c r="B28" s="42" t="s">
        <v>224</v>
      </c>
      <c r="C28" s="46" t="s">
        <v>70</v>
      </c>
      <c r="D28" s="78" t="s">
        <v>225</v>
      </c>
      <c r="E28" s="6">
        <v>21.26</v>
      </c>
      <c r="F28" s="4"/>
    </row>
    <row r="29" spans="1:7">
      <c r="A29" s="125">
        <v>42539</v>
      </c>
      <c r="B29" s="42" t="s">
        <v>228</v>
      </c>
      <c r="C29" s="46" t="s">
        <v>113</v>
      </c>
      <c r="D29" s="78" t="s">
        <v>229</v>
      </c>
      <c r="E29" s="6">
        <v>132.86000000000001</v>
      </c>
    </row>
    <row r="30" spans="1:7" ht="28.5">
      <c r="A30" s="125">
        <v>42553</v>
      </c>
      <c r="B30" s="42" t="s">
        <v>243</v>
      </c>
      <c r="C30" s="46" t="s">
        <v>244</v>
      </c>
      <c r="D30" s="78" t="s">
        <v>245</v>
      </c>
      <c r="E30" s="79">
        <v>30</v>
      </c>
    </row>
    <row r="31" spans="1:7">
      <c r="A31" s="125">
        <v>42557</v>
      </c>
      <c r="B31" s="42" t="s">
        <v>250</v>
      </c>
      <c r="C31" s="46" t="s">
        <v>251</v>
      </c>
      <c r="D31" s="78" t="s">
        <v>252</v>
      </c>
      <c r="E31" s="6">
        <v>44.79</v>
      </c>
    </row>
    <row r="32" spans="1:7">
      <c r="A32" s="125">
        <v>42557</v>
      </c>
      <c r="B32" s="143" t="s">
        <v>254</v>
      </c>
      <c r="C32" s="46" t="s">
        <v>251</v>
      </c>
      <c r="D32" s="42" t="s">
        <v>253</v>
      </c>
      <c r="E32" s="6">
        <v>45.6</v>
      </c>
    </row>
    <row r="33" spans="1:5">
      <c r="A33" s="125">
        <v>42566</v>
      </c>
      <c r="B33" s="42"/>
      <c r="C33" s="78" t="s">
        <v>258</v>
      </c>
      <c r="D33" s="78" t="s">
        <v>259</v>
      </c>
      <c r="E33" s="6">
        <v>615</v>
      </c>
    </row>
    <row r="34" spans="1:5">
      <c r="A34" s="125">
        <v>42577</v>
      </c>
      <c r="B34" s="42" t="s">
        <v>262</v>
      </c>
      <c r="C34" s="78" t="s">
        <v>247</v>
      </c>
      <c r="D34" s="78" t="s">
        <v>248</v>
      </c>
      <c r="E34" s="79">
        <v>271.33</v>
      </c>
    </row>
    <row r="35" spans="1:5">
      <c r="A35" s="125">
        <v>42584</v>
      </c>
      <c r="B35" s="42" t="s">
        <v>260</v>
      </c>
      <c r="C35" s="78" t="s">
        <v>261</v>
      </c>
      <c r="D35" s="78" t="s">
        <v>242</v>
      </c>
      <c r="E35" s="6">
        <v>300</v>
      </c>
    </row>
    <row r="36" spans="1:5">
      <c r="A36" s="125">
        <v>42620</v>
      </c>
      <c r="B36" s="42" t="s">
        <v>291</v>
      </c>
      <c r="C36" s="78" t="s">
        <v>251</v>
      </c>
      <c r="D36" s="78" t="s">
        <v>292</v>
      </c>
      <c r="E36" s="79">
        <v>49.45</v>
      </c>
    </row>
    <row r="37" spans="1:5" ht="16.5">
      <c r="A37" s="125">
        <v>42623</v>
      </c>
      <c r="B37" s="42" t="s">
        <v>288</v>
      </c>
      <c r="C37" s="78" t="s">
        <v>289</v>
      </c>
      <c r="D37" s="78" t="s">
        <v>290</v>
      </c>
      <c r="E37" s="6">
        <v>42.08</v>
      </c>
    </row>
    <row r="38" spans="1:5">
      <c r="A38" s="125">
        <v>42625</v>
      </c>
      <c r="B38" s="42" t="s">
        <v>296</v>
      </c>
      <c r="C38" s="78" t="s">
        <v>113</v>
      </c>
      <c r="D38" s="78" t="s">
        <v>297</v>
      </c>
      <c r="E38" s="6">
        <v>35.99</v>
      </c>
    </row>
    <row r="39" spans="1:5">
      <c r="A39" s="125">
        <v>42625</v>
      </c>
      <c r="B39" s="42" t="s">
        <v>298</v>
      </c>
      <c r="C39" s="78" t="s">
        <v>70</v>
      </c>
      <c r="D39" s="78" t="s">
        <v>299</v>
      </c>
      <c r="E39" s="6">
        <v>449.28</v>
      </c>
    </row>
    <row r="40" spans="1:5">
      <c r="A40" s="125">
        <v>42625</v>
      </c>
      <c r="B40" s="42" t="s">
        <v>300</v>
      </c>
      <c r="C40" s="78" t="s">
        <v>70</v>
      </c>
      <c r="D40" s="46" t="s">
        <v>299</v>
      </c>
      <c r="E40" s="6">
        <v>-74.88</v>
      </c>
    </row>
    <row r="41" spans="1:5">
      <c r="A41" s="125">
        <v>42636</v>
      </c>
      <c r="B41" s="42" t="s">
        <v>309</v>
      </c>
      <c r="C41" s="78" t="s">
        <v>70</v>
      </c>
      <c r="D41" s="48" t="s">
        <v>310</v>
      </c>
      <c r="E41" s="6">
        <v>220.75</v>
      </c>
    </row>
    <row r="42" spans="1:5">
      <c r="A42" s="125">
        <v>42662</v>
      </c>
      <c r="B42" s="42" t="s">
        <v>332</v>
      </c>
      <c r="C42" s="78" t="s">
        <v>70</v>
      </c>
      <c r="D42" s="78" t="s">
        <v>333</v>
      </c>
      <c r="E42" s="6">
        <v>22.98</v>
      </c>
    </row>
    <row r="43" spans="1:5">
      <c r="A43" s="125">
        <v>42682</v>
      </c>
      <c r="B43" s="42" t="s">
        <v>346</v>
      </c>
      <c r="C43" s="78" t="s">
        <v>347</v>
      </c>
      <c r="D43" s="78" t="s">
        <v>348</v>
      </c>
      <c r="E43" s="6">
        <v>66.59</v>
      </c>
    </row>
    <row r="44" spans="1:5">
      <c r="A44" s="125">
        <v>42700</v>
      </c>
      <c r="B44" s="42" t="s">
        <v>360</v>
      </c>
      <c r="C44" s="78" t="s">
        <v>148</v>
      </c>
      <c r="D44" s="78" t="s">
        <v>361</v>
      </c>
      <c r="E44" s="6">
        <v>12.5</v>
      </c>
    </row>
    <row r="45" spans="1:5">
      <c r="A45" s="125">
        <v>42724</v>
      </c>
      <c r="B45" s="42" t="s">
        <v>385</v>
      </c>
      <c r="C45" s="78" t="s">
        <v>386</v>
      </c>
      <c r="D45" s="78" t="s">
        <v>387</v>
      </c>
      <c r="E45" s="6">
        <v>375</v>
      </c>
    </row>
    <row r="46" spans="1:5">
      <c r="A46" s="125">
        <v>42726</v>
      </c>
      <c r="B46" s="42" t="s">
        <v>388</v>
      </c>
      <c r="C46" s="78" t="s">
        <v>389</v>
      </c>
      <c r="D46" s="78" t="s">
        <v>390</v>
      </c>
      <c r="E46" s="6">
        <v>73.8</v>
      </c>
    </row>
    <row r="47" spans="1:5">
      <c r="A47" s="125" t="s">
        <v>398</v>
      </c>
      <c r="B47" s="42" t="s">
        <v>399</v>
      </c>
      <c r="C47" s="78" t="s">
        <v>400</v>
      </c>
      <c r="D47" s="78" t="s">
        <v>401</v>
      </c>
      <c r="E47" s="79">
        <v>1475.58</v>
      </c>
    </row>
    <row r="48" spans="1:5">
      <c r="A48" s="125">
        <v>42732</v>
      </c>
      <c r="B48" s="42" t="s">
        <v>395</v>
      </c>
      <c r="C48" s="78" t="s">
        <v>396</v>
      </c>
      <c r="D48" s="78" t="s">
        <v>397</v>
      </c>
      <c r="E48" s="6">
        <v>50</v>
      </c>
    </row>
    <row r="49" spans="1:5">
      <c r="A49" s="125">
        <v>42739</v>
      </c>
      <c r="B49" s="42" t="s">
        <v>409</v>
      </c>
      <c r="C49" s="78" t="s">
        <v>251</v>
      </c>
      <c r="D49" s="78" t="s">
        <v>410</v>
      </c>
      <c r="E49" s="6">
        <v>135.16</v>
      </c>
    </row>
    <row r="50" spans="1:5">
      <c r="A50" s="125"/>
      <c r="B50" s="42"/>
      <c r="C50" s="2"/>
      <c r="D50" s="2"/>
      <c r="E50" s="6"/>
    </row>
    <row r="51" spans="1:5">
      <c r="A51" s="125"/>
      <c r="B51" s="42"/>
      <c r="C51" s="2"/>
      <c r="D51" s="2"/>
      <c r="E51" s="6"/>
    </row>
    <row r="52" spans="1:5" ht="15">
      <c r="A52" s="125"/>
      <c r="B52" s="2"/>
      <c r="C52" s="2"/>
      <c r="D52" s="2"/>
      <c r="E52" s="7">
        <f>SUM(E5:E51)</f>
        <v>8047.9599999999991</v>
      </c>
    </row>
    <row r="53" spans="1:5">
      <c r="A53" s="126"/>
    </row>
    <row r="54" spans="1:5">
      <c r="A54" s="126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pane ySplit="1" topLeftCell="A2" activePane="bottomLeft" state="frozen"/>
      <selection pane="bottomLeft" activeCell="D8" sqref="D8"/>
    </sheetView>
  </sheetViews>
  <sheetFormatPr defaultRowHeight="14.25"/>
  <cols>
    <col min="1" max="1" width="10.125" bestFit="1" customWidth="1"/>
    <col min="2" max="2" width="16.875" customWidth="1"/>
    <col min="3" max="3" width="33.75" customWidth="1"/>
    <col min="4" max="4" width="47.625" customWidth="1"/>
    <col min="5" max="5" width="12.875" customWidth="1"/>
    <col min="7" max="7" width="20.375" style="3" customWidth="1"/>
  </cols>
  <sheetData>
    <row r="1" spans="1:8" ht="15">
      <c r="A1" s="165" t="s">
        <v>25</v>
      </c>
      <c r="B1" s="165"/>
      <c r="C1" s="165"/>
      <c r="D1" s="165"/>
      <c r="E1" s="165"/>
      <c r="F1" s="33"/>
      <c r="G1" s="33"/>
    </row>
    <row r="2" spans="1:8">
      <c r="A2" s="166" t="s">
        <v>63</v>
      </c>
      <c r="B2" s="166"/>
      <c r="C2" s="166"/>
      <c r="D2" s="166"/>
      <c r="E2" s="166"/>
      <c r="F2" s="33"/>
    </row>
    <row r="4" spans="1:8" ht="15">
      <c r="A4" s="1" t="s">
        <v>0</v>
      </c>
      <c r="B4" s="1" t="s">
        <v>1</v>
      </c>
      <c r="C4" s="1" t="s">
        <v>4</v>
      </c>
      <c r="D4" s="1" t="s">
        <v>2</v>
      </c>
      <c r="E4" s="1" t="s">
        <v>3</v>
      </c>
      <c r="G4" s="5"/>
      <c r="H4" s="4"/>
    </row>
    <row r="5" spans="1:8" s="60" customFormat="1">
      <c r="A5" s="129"/>
      <c r="B5" s="59"/>
      <c r="C5" s="111"/>
      <c r="D5" s="80"/>
      <c r="E5" s="83"/>
      <c r="G5" s="61"/>
      <c r="H5" s="62"/>
    </row>
    <row r="6" spans="1:8">
      <c r="A6" s="125"/>
      <c r="B6" s="2"/>
      <c r="C6" s="2"/>
      <c r="D6" s="2"/>
      <c r="E6" s="2"/>
      <c r="H6" s="4"/>
    </row>
    <row r="7" spans="1:8">
      <c r="A7" s="125"/>
      <c r="B7" s="2"/>
      <c r="C7" s="2"/>
      <c r="D7" s="2"/>
      <c r="E7" s="2"/>
      <c r="H7" s="4"/>
    </row>
    <row r="8" spans="1:8">
      <c r="A8" s="125"/>
      <c r="B8" s="2"/>
      <c r="C8" s="2"/>
      <c r="D8" s="2"/>
      <c r="E8" s="2"/>
    </row>
    <row r="9" spans="1:8">
      <c r="A9" s="125"/>
      <c r="B9" s="2"/>
      <c r="C9" s="2"/>
      <c r="D9" s="2"/>
      <c r="E9" s="2"/>
    </row>
    <row r="10" spans="1:8">
      <c r="A10" s="125"/>
      <c r="B10" s="2"/>
      <c r="C10" s="2"/>
      <c r="D10" s="2"/>
      <c r="E10" s="2"/>
    </row>
    <row r="11" spans="1:8">
      <c r="A11" s="125"/>
      <c r="B11" s="2"/>
      <c r="C11" s="2"/>
      <c r="D11" s="2"/>
      <c r="E11" s="2"/>
    </row>
    <row r="12" spans="1:8" ht="15">
      <c r="A12" s="2"/>
      <c r="B12" s="2"/>
      <c r="C12" s="2"/>
      <c r="D12" s="2"/>
      <c r="E12" s="90">
        <f>SUM(E5:E11)</f>
        <v>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3"/>
  <sheetViews>
    <sheetView workbookViewId="0">
      <pane ySplit="1" topLeftCell="A2" activePane="bottomLeft" state="frozen"/>
      <selection pane="bottomLeft" activeCell="E7" sqref="E7"/>
    </sheetView>
  </sheetViews>
  <sheetFormatPr defaultRowHeight="14.25"/>
  <cols>
    <col min="1" max="1" width="10.125" bestFit="1" customWidth="1"/>
    <col min="2" max="2" width="16" customWidth="1"/>
    <col min="3" max="3" width="27.125" customWidth="1"/>
    <col min="4" max="4" width="48.875" customWidth="1"/>
    <col min="5" max="5" width="12.875" customWidth="1"/>
    <col min="7" max="7" width="20.375" style="3" customWidth="1"/>
  </cols>
  <sheetData>
    <row r="1" spans="1:8" ht="15">
      <c r="A1" s="165" t="s">
        <v>26</v>
      </c>
      <c r="B1" s="165"/>
      <c r="C1" s="165"/>
      <c r="D1" s="165"/>
      <c r="E1" s="165"/>
      <c r="F1" s="33"/>
      <c r="G1" s="33"/>
    </row>
    <row r="2" spans="1:8">
      <c r="A2" s="166" t="s">
        <v>63</v>
      </c>
      <c r="B2" s="166"/>
      <c r="C2" s="166"/>
      <c r="D2" s="166"/>
      <c r="E2" s="166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 ht="28.5">
      <c r="A5" s="132">
        <v>42657</v>
      </c>
      <c r="B5" s="86" t="s">
        <v>329</v>
      </c>
      <c r="C5" s="86" t="s">
        <v>330</v>
      </c>
      <c r="D5" s="88" t="s">
        <v>331</v>
      </c>
      <c r="E5" s="89">
        <v>2490.75</v>
      </c>
      <c r="H5" s="4"/>
    </row>
    <row r="6" spans="1:8" ht="28.5">
      <c r="A6" s="132">
        <v>42703</v>
      </c>
      <c r="B6" s="86" t="s">
        <v>362</v>
      </c>
      <c r="C6" s="86" t="s">
        <v>363</v>
      </c>
      <c r="D6" s="46" t="s">
        <v>364</v>
      </c>
      <c r="E6" s="89">
        <v>1221.48</v>
      </c>
      <c r="H6" s="4"/>
    </row>
    <row r="7" spans="1:8">
      <c r="A7" s="125"/>
      <c r="B7" s="2"/>
      <c r="C7" s="2"/>
      <c r="D7" s="2"/>
      <c r="E7" s="6"/>
    </row>
    <row r="8" spans="1:8">
      <c r="A8" s="125"/>
      <c r="B8" s="2"/>
      <c r="C8" s="2"/>
      <c r="D8" s="2"/>
      <c r="E8" s="6"/>
    </row>
    <row r="9" spans="1:8">
      <c r="A9" s="125"/>
      <c r="B9" s="2"/>
      <c r="C9" s="2"/>
      <c r="D9" s="2"/>
      <c r="E9" s="6"/>
    </row>
    <row r="10" spans="1:8">
      <c r="A10" s="125"/>
      <c r="B10" s="2"/>
      <c r="C10" s="2"/>
      <c r="D10" s="2"/>
      <c r="E10" s="6"/>
    </row>
    <row r="11" spans="1:8">
      <c r="A11" s="125"/>
      <c r="B11" s="2"/>
      <c r="C11" s="2"/>
      <c r="D11" s="2"/>
      <c r="E11" s="6"/>
    </row>
    <row r="12" spans="1:8">
      <c r="A12" s="125"/>
      <c r="B12" s="2"/>
      <c r="C12" s="2"/>
      <c r="D12" s="2"/>
      <c r="E12" s="6"/>
    </row>
    <row r="13" spans="1:8" ht="15">
      <c r="A13" s="2"/>
      <c r="B13" s="2"/>
      <c r="C13" s="2"/>
      <c r="D13" s="2"/>
      <c r="E13" s="7">
        <f>SUM(E5:E12)</f>
        <v>3712.23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workbookViewId="0">
      <pane ySplit="1" topLeftCell="A2" activePane="bottomLeft" state="frozen"/>
      <selection pane="bottomLeft" activeCell="B9" sqref="B9"/>
    </sheetView>
  </sheetViews>
  <sheetFormatPr defaultRowHeight="14.25"/>
  <cols>
    <col min="1" max="1" width="10.125" bestFit="1" customWidth="1"/>
    <col min="2" max="2" width="20.875" customWidth="1"/>
    <col min="3" max="3" width="23.875" customWidth="1"/>
    <col min="4" max="4" width="44.375" customWidth="1"/>
    <col min="5" max="5" width="12.875" customWidth="1"/>
    <col min="7" max="7" width="20.375" style="3" customWidth="1"/>
  </cols>
  <sheetData>
    <row r="1" spans="1:8" ht="15">
      <c r="A1" s="165" t="s">
        <v>27</v>
      </c>
      <c r="B1" s="165"/>
      <c r="C1" s="165"/>
      <c r="D1" s="165"/>
      <c r="E1" s="165"/>
      <c r="F1" s="33"/>
      <c r="G1" s="33"/>
    </row>
    <row r="2" spans="1:8">
      <c r="A2" s="166" t="s">
        <v>63</v>
      </c>
      <c r="B2" s="166"/>
      <c r="C2" s="166"/>
      <c r="D2" s="166"/>
      <c r="E2" s="166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8">
        <v>42421</v>
      </c>
      <c r="B5" s="73" t="s">
        <v>101</v>
      </c>
      <c r="C5" s="78" t="s">
        <v>100</v>
      </c>
      <c r="D5" s="78" t="s">
        <v>102</v>
      </c>
      <c r="E5" s="79">
        <v>492</v>
      </c>
      <c r="H5" s="4"/>
    </row>
    <row r="6" spans="1:8">
      <c r="A6" s="125">
        <v>42505</v>
      </c>
      <c r="B6" s="73" t="s">
        <v>195</v>
      </c>
      <c r="C6" s="78" t="s">
        <v>196</v>
      </c>
      <c r="D6" s="78" t="s">
        <v>197</v>
      </c>
      <c r="E6" s="6">
        <v>861</v>
      </c>
      <c r="H6" s="4"/>
    </row>
    <row r="7" spans="1:8">
      <c r="A7" s="132">
        <v>42645</v>
      </c>
      <c r="B7" s="86" t="s">
        <v>314</v>
      </c>
      <c r="C7" s="88" t="s">
        <v>196</v>
      </c>
      <c r="D7" s="86" t="s">
        <v>315</v>
      </c>
      <c r="E7" s="89">
        <v>861</v>
      </c>
      <c r="H7" s="4"/>
    </row>
    <row r="8" spans="1:8">
      <c r="A8" s="125"/>
      <c r="B8" s="2"/>
      <c r="C8" s="2"/>
      <c r="D8" s="2"/>
      <c r="E8" s="6"/>
      <c r="H8" s="4"/>
    </row>
    <row r="9" spans="1:8">
      <c r="A9" s="125"/>
      <c r="B9" s="2"/>
      <c r="C9" s="2"/>
      <c r="D9" s="2"/>
      <c r="E9" s="6"/>
      <c r="H9" s="4"/>
    </row>
    <row r="10" spans="1:8">
      <c r="A10" s="125"/>
      <c r="B10" s="2"/>
      <c r="C10" s="2"/>
      <c r="D10" s="2"/>
      <c r="E10" s="6"/>
    </row>
    <row r="11" spans="1:8">
      <c r="A11" s="125"/>
      <c r="B11" s="2"/>
      <c r="C11" s="2"/>
      <c r="D11" s="2"/>
      <c r="E11" s="6"/>
    </row>
    <row r="12" spans="1:8">
      <c r="A12" s="125"/>
      <c r="B12" s="2"/>
      <c r="C12" s="2"/>
      <c r="D12" s="2"/>
      <c r="E12" s="6"/>
    </row>
    <row r="13" spans="1:8">
      <c r="A13" s="125"/>
      <c r="B13" s="2"/>
      <c r="C13" s="2"/>
      <c r="D13" s="2"/>
      <c r="E13" s="6"/>
    </row>
    <row r="14" spans="1:8">
      <c r="A14" s="125"/>
      <c r="B14" s="2"/>
      <c r="C14" s="2"/>
      <c r="D14" s="2"/>
      <c r="E14" s="6"/>
    </row>
    <row r="15" spans="1:8" ht="15">
      <c r="A15" s="2"/>
      <c r="B15" s="2"/>
      <c r="C15" s="2"/>
      <c r="D15" s="2"/>
      <c r="E15" s="7">
        <f>SUM(E5:E14)</f>
        <v>2214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pane ySplit="1" topLeftCell="A2" activePane="bottomLeft" state="frozen"/>
      <selection pane="bottomLeft" activeCell="E6" sqref="E6"/>
    </sheetView>
  </sheetViews>
  <sheetFormatPr defaultRowHeight="14.25"/>
  <cols>
    <col min="1" max="1" width="10.125" bestFit="1" customWidth="1"/>
    <col min="2" max="2" width="20.875" customWidth="1"/>
    <col min="3" max="3" width="33" bestFit="1" customWidth="1"/>
    <col min="4" max="4" width="47.625" customWidth="1"/>
    <col min="5" max="5" width="14.75" customWidth="1"/>
    <col min="7" max="7" width="20.375" style="3" customWidth="1"/>
  </cols>
  <sheetData>
    <row r="1" spans="1:8" ht="15">
      <c r="A1" s="165" t="s">
        <v>32</v>
      </c>
      <c r="B1" s="165"/>
      <c r="C1" s="165"/>
      <c r="D1" s="165"/>
      <c r="E1" s="165"/>
      <c r="F1" s="33"/>
      <c r="G1" s="33"/>
    </row>
    <row r="2" spans="1:8">
      <c r="A2" s="166" t="s">
        <v>63</v>
      </c>
      <c r="B2" s="166"/>
      <c r="C2" s="166"/>
      <c r="D2" s="166"/>
      <c r="E2" s="166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 ht="28.5">
      <c r="A5" s="125">
        <v>42739</v>
      </c>
      <c r="B5" s="74" t="s">
        <v>406</v>
      </c>
      <c r="C5" s="95" t="s">
        <v>407</v>
      </c>
      <c r="D5" s="86" t="s">
        <v>408</v>
      </c>
      <c r="E5" s="6">
        <v>540</v>
      </c>
      <c r="H5" s="4"/>
    </row>
    <row r="6" spans="1:8">
      <c r="A6" s="125"/>
      <c r="B6" s="74"/>
      <c r="C6" s="80"/>
      <c r="D6" s="53"/>
      <c r="E6" s="6"/>
      <c r="H6" s="4"/>
    </row>
    <row r="7" spans="1:8">
      <c r="A7" s="131"/>
      <c r="B7" s="59"/>
      <c r="C7" s="80"/>
      <c r="D7" s="80"/>
      <c r="E7" s="83"/>
      <c r="H7" s="4"/>
    </row>
    <row r="8" spans="1:8">
      <c r="A8" s="125"/>
      <c r="B8" s="74"/>
      <c r="C8" s="78"/>
      <c r="D8" s="78"/>
      <c r="E8" s="71"/>
      <c r="H8" s="4"/>
    </row>
    <row r="9" spans="1:8">
      <c r="A9" s="125"/>
      <c r="B9" s="74"/>
      <c r="C9" s="2"/>
      <c r="D9" s="2"/>
      <c r="E9" s="6"/>
      <c r="H9" s="4"/>
    </row>
    <row r="10" spans="1:8">
      <c r="A10" s="125"/>
      <c r="B10" s="74"/>
      <c r="C10" s="2"/>
      <c r="D10" s="2"/>
      <c r="E10" s="6"/>
      <c r="H10" s="4"/>
    </row>
    <row r="11" spans="1:8">
      <c r="A11" s="125"/>
      <c r="B11" s="74"/>
      <c r="C11" s="2"/>
      <c r="D11" s="2"/>
      <c r="E11" s="6"/>
      <c r="H11" s="4"/>
    </row>
    <row r="12" spans="1:8">
      <c r="A12" s="125"/>
      <c r="B12" s="35"/>
      <c r="C12" s="2"/>
      <c r="D12" s="2"/>
      <c r="E12" s="6"/>
    </row>
    <row r="13" spans="1:8">
      <c r="A13" s="125"/>
      <c r="B13" s="35"/>
      <c r="C13" s="2"/>
      <c r="D13" s="2"/>
      <c r="E13" s="6"/>
    </row>
    <row r="14" spans="1:8" ht="15">
      <c r="A14" s="2"/>
      <c r="B14" s="55"/>
      <c r="C14" s="2"/>
      <c r="D14" s="2"/>
      <c r="E14" s="7">
        <f>SUM(E5:E13)</f>
        <v>540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pane ySplit="1" topLeftCell="A2" activePane="bottomLeft" state="frozen"/>
      <selection pane="bottomLeft" activeCell="E6" sqref="E6"/>
    </sheetView>
  </sheetViews>
  <sheetFormatPr defaultRowHeight="14.25"/>
  <cols>
    <col min="1" max="1" width="10.125" bestFit="1" customWidth="1"/>
    <col min="2" max="2" width="17.75" customWidth="1"/>
    <col min="3" max="3" width="29.5" bestFit="1" customWidth="1"/>
    <col min="4" max="4" width="47.625" customWidth="1"/>
    <col min="5" max="5" width="12.875" customWidth="1"/>
    <col min="7" max="7" width="20.375" style="3" customWidth="1"/>
  </cols>
  <sheetData>
    <row r="1" spans="1:8" ht="15">
      <c r="A1" s="165" t="s">
        <v>53</v>
      </c>
      <c r="B1" s="165"/>
      <c r="C1" s="165"/>
      <c r="D1" s="165"/>
      <c r="E1" s="165"/>
      <c r="F1" s="33"/>
      <c r="G1" s="33"/>
    </row>
    <row r="2" spans="1:8">
      <c r="A2" s="166" t="s">
        <v>63</v>
      </c>
      <c r="B2" s="166"/>
      <c r="C2" s="166"/>
      <c r="D2" s="166"/>
      <c r="E2" s="166"/>
      <c r="F2" s="33"/>
    </row>
    <row r="4" spans="1:8" ht="15">
      <c r="A4" s="1" t="s">
        <v>0</v>
      </c>
      <c r="B4" s="1" t="s">
        <v>35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9">
        <v>42511</v>
      </c>
      <c r="B5" s="82" t="s">
        <v>200</v>
      </c>
      <c r="C5" s="80" t="s">
        <v>201</v>
      </c>
      <c r="D5" s="80" t="s">
        <v>202</v>
      </c>
      <c r="E5" s="50">
        <v>2007</v>
      </c>
      <c r="F5" s="60"/>
      <c r="H5" s="4"/>
    </row>
    <row r="6" spans="1:8">
      <c r="A6" s="125"/>
      <c r="B6" s="2"/>
      <c r="C6" s="8"/>
      <c r="D6" s="2"/>
      <c r="E6" s="6"/>
      <c r="H6" s="4"/>
    </row>
    <row r="7" spans="1:8">
      <c r="A7" s="125"/>
      <c r="B7" s="2"/>
      <c r="C7" s="8"/>
      <c r="D7" s="2"/>
      <c r="E7" s="6"/>
    </row>
    <row r="8" spans="1:8" ht="15">
      <c r="A8" s="2"/>
      <c r="B8" s="2"/>
      <c r="C8" s="2"/>
      <c r="D8" s="2"/>
      <c r="E8" s="7">
        <f>SUM(E5:E7)</f>
        <v>2007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3"/>
  <sheetViews>
    <sheetView zoomScaleNormal="100" workbookViewId="0">
      <selection activeCell="A3" sqref="A3"/>
    </sheetView>
  </sheetViews>
  <sheetFormatPr defaultRowHeight="14.25"/>
  <cols>
    <col min="1" max="1" width="10.125" bestFit="1" customWidth="1"/>
    <col min="2" max="2" width="24.5" bestFit="1" customWidth="1"/>
    <col min="3" max="3" width="20.875" customWidth="1"/>
    <col min="4" max="4" width="51.875" bestFit="1" customWidth="1"/>
    <col min="5" max="5" width="12.875" customWidth="1"/>
    <col min="7" max="7" width="20.375" style="3" customWidth="1"/>
  </cols>
  <sheetData>
    <row r="1" spans="1:8" ht="15">
      <c r="A1" s="165" t="s">
        <v>60</v>
      </c>
      <c r="B1" s="165"/>
      <c r="C1" s="165"/>
      <c r="D1" s="165"/>
      <c r="E1" s="165"/>
      <c r="F1" s="112"/>
      <c r="G1" s="112"/>
    </row>
    <row r="2" spans="1:8">
      <c r="A2" s="166" t="s">
        <v>63</v>
      </c>
      <c r="B2" s="166"/>
      <c r="C2" s="166"/>
      <c r="D2" s="166"/>
      <c r="E2" s="166"/>
      <c r="F2" s="112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5"/>
      <c r="B5" s="75"/>
      <c r="C5" s="75"/>
      <c r="D5" s="78"/>
      <c r="E5" s="79"/>
      <c r="H5" s="4"/>
    </row>
    <row r="6" spans="1:8">
      <c r="A6" s="125"/>
      <c r="B6" s="75"/>
      <c r="C6" s="75"/>
      <c r="D6" s="78"/>
      <c r="E6" s="79"/>
      <c r="H6" s="4"/>
    </row>
    <row r="7" spans="1:8">
      <c r="A7" s="125"/>
      <c r="B7" s="75"/>
      <c r="C7" s="75"/>
      <c r="D7" s="78"/>
      <c r="E7" s="79"/>
      <c r="H7" s="4"/>
    </row>
    <row r="8" spans="1:8">
      <c r="A8" s="125"/>
      <c r="B8" s="75"/>
      <c r="C8" s="75"/>
      <c r="D8" s="78"/>
      <c r="E8" s="79"/>
      <c r="H8" s="4"/>
    </row>
    <row r="9" spans="1:8">
      <c r="A9" s="125"/>
      <c r="B9" s="75"/>
      <c r="C9" s="75"/>
      <c r="D9" s="78"/>
      <c r="E9" s="79"/>
    </row>
    <row r="10" spans="1:8">
      <c r="A10" s="125"/>
      <c r="B10" s="75"/>
      <c r="C10" s="75"/>
      <c r="D10" s="78"/>
      <c r="E10" s="79"/>
    </row>
    <row r="11" spans="1:8">
      <c r="A11" s="125"/>
      <c r="B11" s="75"/>
      <c r="C11" s="75"/>
      <c r="D11" s="78"/>
      <c r="E11" s="79"/>
    </row>
    <row r="12" spans="1:8">
      <c r="A12" s="125"/>
      <c r="B12" s="75"/>
      <c r="C12" s="75"/>
      <c r="D12" s="78"/>
      <c r="E12" s="79"/>
    </row>
    <row r="13" spans="1:8" ht="15">
      <c r="A13" s="78"/>
      <c r="B13" s="75"/>
      <c r="C13" s="75"/>
      <c r="D13" s="78"/>
      <c r="E13" s="7">
        <f>SUM(E5:E12)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24"/>
  <sheetViews>
    <sheetView zoomScaleNormal="100" workbookViewId="0">
      <selection activeCell="A23" sqref="A23"/>
    </sheetView>
  </sheetViews>
  <sheetFormatPr defaultRowHeight="14.25"/>
  <cols>
    <col min="1" max="1" width="10.125" bestFit="1" customWidth="1"/>
    <col min="2" max="2" width="20.875" customWidth="1"/>
    <col min="3" max="3" width="29.125" customWidth="1"/>
    <col min="4" max="4" width="73.875" bestFit="1" customWidth="1"/>
    <col min="5" max="5" width="12.875" customWidth="1"/>
    <col min="7" max="7" width="20.375" style="3" customWidth="1"/>
  </cols>
  <sheetData>
    <row r="1" spans="1:8" ht="15">
      <c r="A1" s="165" t="s">
        <v>42</v>
      </c>
      <c r="B1" s="165"/>
      <c r="C1" s="165"/>
      <c r="D1" s="165"/>
      <c r="E1" s="165"/>
      <c r="F1" s="99"/>
      <c r="G1" s="99"/>
    </row>
    <row r="2" spans="1:8">
      <c r="A2" s="166" t="s">
        <v>63</v>
      </c>
      <c r="B2" s="166"/>
      <c r="C2" s="166"/>
      <c r="D2" s="166"/>
      <c r="E2" s="166"/>
      <c r="F2" s="99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5">
        <v>42447</v>
      </c>
      <c r="B5" s="145" t="s">
        <v>132</v>
      </c>
      <c r="C5" s="144" t="s">
        <v>133</v>
      </c>
      <c r="D5" s="78" t="s">
        <v>134</v>
      </c>
      <c r="E5" s="6">
        <v>1000</v>
      </c>
      <c r="G5" s="4"/>
    </row>
    <row r="6" spans="1:8">
      <c r="A6" s="130">
        <v>42482</v>
      </c>
      <c r="B6" s="100" t="s">
        <v>168</v>
      </c>
      <c r="C6" s="95" t="s">
        <v>169</v>
      </c>
      <c r="D6" s="96" t="s">
        <v>170</v>
      </c>
      <c r="E6" s="97">
        <v>648</v>
      </c>
      <c r="F6" s="60"/>
      <c r="H6" s="4"/>
    </row>
    <row r="7" spans="1:8">
      <c r="A7" s="125">
        <v>42505</v>
      </c>
      <c r="B7" s="145" t="s">
        <v>198</v>
      </c>
      <c r="C7" s="78" t="s">
        <v>169</v>
      </c>
      <c r="D7" s="78" t="s">
        <v>199</v>
      </c>
      <c r="E7" s="79">
        <v>300</v>
      </c>
      <c r="H7" s="4"/>
    </row>
    <row r="8" spans="1:8">
      <c r="A8" s="125">
        <v>42514</v>
      </c>
      <c r="B8" s="145" t="s">
        <v>263</v>
      </c>
      <c r="C8" s="78" t="s">
        <v>113</v>
      </c>
      <c r="D8" s="78" t="s">
        <v>264</v>
      </c>
      <c r="E8" s="79">
        <v>29.97</v>
      </c>
      <c r="H8" s="4"/>
    </row>
    <row r="9" spans="1:8">
      <c r="A9" s="125">
        <v>42514</v>
      </c>
      <c r="B9" s="145" t="s">
        <v>267</v>
      </c>
      <c r="C9" s="78" t="s">
        <v>177</v>
      </c>
      <c r="D9" s="78" t="s">
        <v>268</v>
      </c>
      <c r="E9" s="79">
        <v>135</v>
      </c>
      <c r="H9" s="4"/>
    </row>
    <row r="10" spans="1:8">
      <c r="A10" s="125">
        <v>42514</v>
      </c>
      <c r="B10" s="145" t="s">
        <v>265</v>
      </c>
      <c r="C10" s="78" t="s">
        <v>70</v>
      </c>
      <c r="D10" s="78" t="s">
        <v>266</v>
      </c>
      <c r="E10" s="79">
        <v>116.4</v>
      </c>
    </row>
    <row r="11" spans="1:8">
      <c r="A11" s="125">
        <v>42517</v>
      </c>
      <c r="B11" s="42" t="s">
        <v>301</v>
      </c>
      <c r="C11" s="46" t="s">
        <v>302</v>
      </c>
      <c r="D11" s="78" t="s">
        <v>303</v>
      </c>
      <c r="E11" s="79">
        <v>5400</v>
      </c>
    </row>
    <row r="12" spans="1:8">
      <c r="A12" s="147">
        <v>42517</v>
      </c>
      <c r="B12" s="140" t="s">
        <v>304</v>
      </c>
      <c r="C12" s="80" t="s">
        <v>302</v>
      </c>
      <c r="D12" s="80" t="s">
        <v>303</v>
      </c>
      <c r="E12" s="83">
        <v>-1400</v>
      </c>
    </row>
    <row r="13" spans="1:8">
      <c r="A13" s="129">
        <v>42528</v>
      </c>
      <c r="B13" s="133" t="s">
        <v>220</v>
      </c>
      <c r="C13" s="140" t="s">
        <v>79</v>
      </c>
      <c r="D13" s="96" t="s">
        <v>219</v>
      </c>
      <c r="E13" s="142">
        <v>100</v>
      </c>
    </row>
    <row r="14" spans="1:8">
      <c r="A14" s="131">
        <v>42553</v>
      </c>
      <c r="B14" s="133" t="s">
        <v>246</v>
      </c>
      <c r="C14" s="111" t="s">
        <v>247</v>
      </c>
      <c r="D14" s="80" t="s">
        <v>248</v>
      </c>
      <c r="E14" s="83">
        <v>25.97</v>
      </c>
    </row>
    <row r="15" spans="1:8">
      <c r="A15" s="131">
        <v>42555</v>
      </c>
      <c r="B15" s="133" t="s">
        <v>240</v>
      </c>
      <c r="C15" s="111" t="s">
        <v>241</v>
      </c>
      <c r="D15" s="80" t="s">
        <v>242</v>
      </c>
      <c r="E15" s="83">
        <v>337.5</v>
      </c>
    </row>
    <row r="16" spans="1:8">
      <c r="A16" s="131">
        <v>42579</v>
      </c>
      <c r="B16" s="3"/>
      <c r="C16" s="111" t="s">
        <v>307</v>
      </c>
      <c r="D16" t="s">
        <v>308</v>
      </c>
      <c r="E16" s="83">
        <v>-4379.3999999999996</v>
      </c>
    </row>
    <row r="17" spans="1:5">
      <c r="A17" s="125">
        <v>42594</v>
      </c>
      <c r="B17" s="145" t="s">
        <v>322</v>
      </c>
      <c r="C17" s="78" t="s">
        <v>270</v>
      </c>
      <c r="D17" s="78" t="s">
        <v>271</v>
      </c>
      <c r="E17" s="79">
        <v>450</v>
      </c>
    </row>
    <row r="18" spans="1:5">
      <c r="A18" s="147">
        <v>42629</v>
      </c>
      <c r="B18" s="140" t="s">
        <v>311</v>
      </c>
      <c r="C18" s="80" t="s">
        <v>312</v>
      </c>
      <c r="D18" s="80" t="s">
        <v>313</v>
      </c>
      <c r="E18" s="83">
        <v>2000</v>
      </c>
    </row>
    <row r="19" spans="1:5">
      <c r="A19" s="147">
        <v>42701</v>
      </c>
      <c r="B19" s="140" t="s">
        <v>358</v>
      </c>
      <c r="C19" s="80" t="s">
        <v>312</v>
      </c>
      <c r="D19" s="80" t="s">
        <v>359</v>
      </c>
      <c r="E19" s="83">
        <v>500</v>
      </c>
    </row>
    <row r="20" spans="1:5" ht="42.75">
      <c r="A20" s="149">
        <v>42703</v>
      </c>
      <c r="B20" s="96" t="s">
        <v>355</v>
      </c>
      <c r="C20" s="95" t="s">
        <v>356</v>
      </c>
      <c r="D20" s="150" t="s">
        <v>357</v>
      </c>
      <c r="E20" s="97">
        <v>648</v>
      </c>
    </row>
    <row r="21" spans="1:5">
      <c r="A21" s="147">
        <v>42710</v>
      </c>
      <c r="B21" s="140" t="s">
        <v>374</v>
      </c>
      <c r="C21" s="80" t="s">
        <v>375</v>
      </c>
      <c r="D21" s="80" t="s">
        <v>376</v>
      </c>
      <c r="E21" s="83">
        <v>1100.8499999999999</v>
      </c>
    </row>
    <row r="22" spans="1:5" ht="28.5">
      <c r="A22" s="147">
        <v>42712</v>
      </c>
      <c r="B22" s="151" t="s">
        <v>381</v>
      </c>
      <c r="C22" s="80" t="s">
        <v>380</v>
      </c>
      <c r="D22" s="80" t="s">
        <v>379</v>
      </c>
      <c r="E22" s="83">
        <v>-1351.73</v>
      </c>
    </row>
    <row r="23" spans="1:5">
      <c r="A23" s="125"/>
      <c r="B23" s="145"/>
      <c r="C23" s="78"/>
      <c r="D23" s="78"/>
      <c r="E23" s="79"/>
    </row>
    <row r="24" spans="1:5" ht="15">
      <c r="A24" s="78"/>
      <c r="B24" s="76"/>
      <c r="C24" s="78"/>
      <c r="D24" s="78"/>
      <c r="E24" s="7">
        <f>SUM(E5:E23)</f>
        <v>5660.5600000000013</v>
      </c>
    </row>
  </sheetData>
  <sortState ref="A5:E17">
    <sortCondition ref="A5:A17"/>
    <sortCondition ref="B5:B17"/>
  </sortState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0" r:id="rId1"/>
  <ignoredErrors>
    <ignoredError sqref="B8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A7" sqref="A7"/>
    </sheetView>
  </sheetViews>
  <sheetFormatPr defaultRowHeight="14.25"/>
  <cols>
    <col min="1" max="1" width="10.125" bestFit="1" customWidth="1"/>
    <col min="2" max="2" width="20.875" customWidth="1"/>
    <col min="3" max="3" width="27.25" bestFit="1" customWidth="1"/>
    <col min="4" max="4" width="63.75" bestFit="1" customWidth="1"/>
    <col min="5" max="5" width="12.875" customWidth="1"/>
    <col min="7" max="7" width="20.375" style="3" customWidth="1"/>
  </cols>
  <sheetData>
    <row r="1" spans="1:8" ht="15">
      <c r="A1" s="165" t="s">
        <v>42</v>
      </c>
      <c r="B1" s="165"/>
      <c r="C1" s="165"/>
      <c r="D1" s="165"/>
      <c r="E1" s="165"/>
      <c r="F1" s="110"/>
      <c r="G1" s="110"/>
    </row>
    <row r="2" spans="1:8">
      <c r="A2" s="166" t="s">
        <v>63</v>
      </c>
      <c r="B2" s="166"/>
      <c r="C2" s="166"/>
      <c r="D2" s="166"/>
      <c r="E2" s="166"/>
      <c r="F2" s="110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30">
        <v>42434</v>
      </c>
      <c r="B5" s="100" t="s">
        <v>95</v>
      </c>
      <c r="C5" s="100" t="s">
        <v>104</v>
      </c>
      <c r="D5" t="s">
        <v>103</v>
      </c>
      <c r="E5" s="97">
        <v>434</v>
      </c>
      <c r="F5" s="60"/>
      <c r="H5" s="4"/>
    </row>
    <row r="6" spans="1:8" ht="71.25">
      <c r="A6" s="130">
        <v>42719</v>
      </c>
      <c r="B6" s="94" t="s">
        <v>382</v>
      </c>
      <c r="C6" s="150" t="s">
        <v>383</v>
      </c>
      <c r="D6" s="111" t="s">
        <v>384</v>
      </c>
      <c r="E6" s="152">
        <v>699.7</v>
      </c>
      <c r="F6" s="60"/>
      <c r="H6" s="4"/>
    </row>
    <row r="7" spans="1:8">
      <c r="A7" s="125"/>
      <c r="B7" s="74"/>
      <c r="C7" s="78"/>
      <c r="D7" s="78"/>
      <c r="E7" s="79"/>
      <c r="H7" s="4"/>
    </row>
    <row r="8" spans="1:8">
      <c r="A8" s="125"/>
      <c r="B8" s="74"/>
      <c r="C8" s="78"/>
      <c r="D8" s="78"/>
      <c r="E8" s="79"/>
      <c r="H8" s="4"/>
    </row>
    <row r="9" spans="1:8">
      <c r="A9" s="125"/>
      <c r="B9" s="74"/>
      <c r="C9" s="78"/>
      <c r="D9" s="78"/>
      <c r="E9" s="79"/>
      <c r="H9" s="4"/>
    </row>
    <row r="10" spans="1:8">
      <c r="A10" s="125"/>
      <c r="B10" s="74"/>
      <c r="C10" s="78"/>
      <c r="D10" s="78"/>
      <c r="E10" s="79"/>
      <c r="H10" s="4"/>
    </row>
    <row r="11" spans="1:8">
      <c r="A11" s="125"/>
      <c r="B11" s="74"/>
      <c r="C11" s="78"/>
      <c r="D11" s="78"/>
      <c r="E11" s="79"/>
    </row>
    <row r="12" spans="1:8">
      <c r="A12" s="125"/>
      <c r="B12" s="74"/>
      <c r="C12" s="78"/>
      <c r="D12" s="78"/>
      <c r="E12" s="79"/>
    </row>
    <row r="13" spans="1:8">
      <c r="A13" s="125"/>
      <c r="B13" s="74"/>
      <c r="C13" s="78"/>
      <c r="D13" s="78"/>
      <c r="E13" s="79"/>
    </row>
    <row r="14" spans="1:8">
      <c r="A14" s="125"/>
      <c r="B14" s="74"/>
      <c r="C14" s="78"/>
      <c r="D14" s="78"/>
      <c r="E14" s="79"/>
    </row>
    <row r="15" spans="1:8">
      <c r="A15" s="78"/>
      <c r="B15" s="74"/>
      <c r="C15" s="78"/>
      <c r="D15" s="78"/>
      <c r="E15" s="79"/>
    </row>
    <row r="16" spans="1:8" ht="15">
      <c r="A16" s="78"/>
      <c r="B16" s="78"/>
      <c r="C16" s="78"/>
      <c r="D16" s="78"/>
      <c r="E16" s="7">
        <f>SUM(E5:E15)</f>
        <v>1133.7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>
      <selection activeCell="D29" sqref="D29"/>
    </sheetView>
  </sheetViews>
  <sheetFormatPr defaultRowHeight="14.25"/>
  <cols>
    <col min="1" max="1" width="11.125" customWidth="1"/>
    <col min="2" max="2" width="16.75" customWidth="1"/>
    <col min="3" max="3" width="22.5" customWidth="1"/>
    <col min="4" max="4" width="39.625" customWidth="1"/>
    <col min="5" max="5" width="12.875" customWidth="1"/>
    <col min="7" max="7" width="20.375" style="3" customWidth="1"/>
  </cols>
  <sheetData>
    <row r="1" spans="1:8" ht="15">
      <c r="A1" s="165" t="s">
        <v>21</v>
      </c>
      <c r="B1" s="165"/>
      <c r="C1" s="165"/>
      <c r="D1" s="165"/>
      <c r="E1" s="165"/>
      <c r="F1" s="33"/>
      <c r="G1" s="33"/>
    </row>
    <row r="2" spans="1:8">
      <c r="A2" s="166" t="s">
        <v>63</v>
      </c>
      <c r="B2" s="166"/>
      <c r="C2" s="166"/>
      <c r="D2" s="166"/>
      <c r="E2" s="166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5">
        <v>42408</v>
      </c>
      <c r="B5" s="73"/>
      <c r="C5" s="73" t="s">
        <v>91</v>
      </c>
      <c r="D5" s="78" t="s">
        <v>92</v>
      </c>
      <c r="E5" s="79">
        <v>800</v>
      </c>
      <c r="H5" s="4"/>
    </row>
    <row r="6" spans="1:8">
      <c r="A6" s="125">
        <v>42408</v>
      </c>
      <c r="B6" s="73"/>
      <c r="C6" s="73" t="s">
        <v>40</v>
      </c>
      <c r="D6" s="78" t="s">
        <v>92</v>
      </c>
      <c r="E6" s="79">
        <v>50</v>
      </c>
      <c r="H6" s="4"/>
    </row>
    <row r="7" spans="1:8">
      <c r="A7" s="125">
        <v>42434</v>
      </c>
      <c r="B7" s="73"/>
      <c r="C7" s="73" t="s">
        <v>91</v>
      </c>
      <c r="D7" s="78" t="s">
        <v>105</v>
      </c>
      <c r="E7" s="79">
        <v>800</v>
      </c>
      <c r="H7" s="4"/>
    </row>
    <row r="8" spans="1:8">
      <c r="A8" s="125">
        <v>42434</v>
      </c>
      <c r="B8" s="73"/>
      <c r="C8" s="73" t="s">
        <v>40</v>
      </c>
      <c r="D8" s="78" t="s">
        <v>105</v>
      </c>
      <c r="E8" s="79">
        <v>50</v>
      </c>
      <c r="H8" s="4"/>
    </row>
    <row r="9" spans="1:8">
      <c r="A9" s="125">
        <v>42457</v>
      </c>
      <c r="B9" s="73"/>
      <c r="C9" s="73" t="s">
        <v>91</v>
      </c>
      <c r="D9" s="78" t="s">
        <v>160</v>
      </c>
      <c r="E9" s="79">
        <v>800</v>
      </c>
      <c r="H9" s="4"/>
    </row>
    <row r="10" spans="1:8">
      <c r="A10" s="125">
        <v>42457</v>
      </c>
      <c r="B10" s="73"/>
      <c r="C10" s="73" t="s">
        <v>40</v>
      </c>
      <c r="D10" s="78" t="s">
        <v>160</v>
      </c>
      <c r="E10" s="79">
        <v>50</v>
      </c>
      <c r="H10" s="4"/>
    </row>
    <row r="11" spans="1:8">
      <c r="A11" s="125">
        <v>42490</v>
      </c>
      <c r="B11" s="73"/>
      <c r="C11" s="73" t="s">
        <v>91</v>
      </c>
      <c r="D11" s="78" t="s">
        <v>189</v>
      </c>
      <c r="E11" s="79">
        <v>800</v>
      </c>
      <c r="F11" s="4"/>
      <c r="H11" s="4"/>
    </row>
    <row r="12" spans="1:8">
      <c r="A12" s="125">
        <v>42490</v>
      </c>
      <c r="B12" s="73"/>
      <c r="C12" s="73" t="s">
        <v>40</v>
      </c>
      <c r="D12" s="78" t="s">
        <v>189</v>
      </c>
      <c r="E12" s="79">
        <v>50</v>
      </c>
      <c r="H12" s="4"/>
    </row>
    <row r="13" spans="1:8">
      <c r="A13" s="125">
        <v>42521</v>
      </c>
      <c r="B13" s="73"/>
      <c r="C13" s="73" t="s">
        <v>91</v>
      </c>
      <c r="D13" s="78" t="s">
        <v>230</v>
      </c>
      <c r="E13" s="79">
        <v>800</v>
      </c>
      <c r="H13" s="4"/>
    </row>
    <row r="14" spans="1:8">
      <c r="A14" s="125">
        <v>42521</v>
      </c>
      <c r="B14" s="73"/>
      <c r="C14" s="73" t="s">
        <v>40</v>
      </c>
      <c r="D14" s="78" t="s">
        <v>230</v>
      </c>
      <c r="E14" s="79">
        <v>50</v>
      </c>
      <c r="H14" s="4"/>
    </row>
    <row r="15" spans="1:8">
      <c r="A15" s="125">
        <v>42551</v>
      </c>
      <c r="B15" s="73"/>
      <c r="C15" s="73" t="s">
        <v>91</v>
      </c>
      <c r="D15" s="78" t="s">
        <v>231</v>
      </c>
      <c r="E15" s="6">
        <v>800</v>
      </c>
      <c r="H15" s="4"/>
    </row>
    <row r="16" spans="1:8">
      <c r="A16" s="125">
        <v>42551</v>
      </c>
      <c r="B16" s="73"/>
      <c r="C16" s="73" t="s">
        <v>40</v>
      </c>
      <c r="D16" s="78" t="s">
        <v>231</v>
      </c>
      <c r="E16" s="79">
        <v>50</v>
      </c>
      <c r="H16" s="4"/>
    </row>
    <row r="17" spans="1:8">
      <c r="A17" s="125">
        <v>42582</v>
      </c>
      <c r="B17" s="73"/>
      <c r="C17" s="73" t="s">
        <v>91</v>
      </c>
      <c r="D17" s="78" t="s">
        <v>338</v>
      </c>
      <c r="E17" s="79">
        <v>800</v>
      </c>
      <c r="H17" s="4"/>
    </row>
    <row r="18" spans="1:8">
      <c r="A18" s="125">
        <v>42582</v>
      </c>
      <c r="B18" s="73"/>
      <c r="C18" s="73" t="s">
        <v>40</v>
      </c>
      <c r="D18" s="78" t="s">
        <v>338</v>
      </c>
      <c r="E18" s="79">
        <v>50</v>
      </c>
      <c r="H18" s="4"/>
    </row>
    <row r="19" spans="1:8">
      <c r="A19" s="125">
        <v>42613</v>
      </c>
      <c r="B19" s="73"/>
      <c r="C19" s="73" t="s">
        <v>91</v>
      </c>
      <c r="D19" s="78" t="s">
        <v>339</v>
      </c>
      <c r="E19" s="79">
        <v>800</v>
      </c>
      <c r="H19" s="4"/>
    </row>
    <row r="20" spans="1:8">
      <c r="A20" s="125">
        <v>42613</v>
      </c>
      <c r="B20" s="73"/>
      <c r="C20" s="73" t="s">
        <v>40</v>
      </c>
      <c r="D20" s="78" t="s">
        <v>339</v>
      </c>
      <c r="E20" s="79">
        <v>50</v>
      </c>
      <c r="H20" s="4"/>
    </row>
    <row r="21" spans="1:8">
      <c r="A21" s="125">
        <v>42643</v>
      </c>
      <c r="B21" s="73"/>
      <c r="C21" s="73" t="s">
        <v>91</v>
      </c>
      <c r="D21" s="78" t="s">
        <v>340</v>
      </c>
      <c r="E21" s="79">
        <v>800</v>
      </c>
      <c r="H21" s="4"/>
    </row>
    <row r="22" spans="1:8">
      <c r="A22" s="125">
        <v>42643</v>
      </c>
      <c r="B22" s="73"/>
      <c r="C22" s="73" t="s">
        <v>40</v>
      </c>
      <c r="D22" s="78" t="s">
        <v>340</v>
      </c>
      <c r="E22" s="79">
        <v>50</v>
      </c>
      <c r="H22" s="4"/>
    </row>
    <row r="23" spans="1:8">
      <c r="A23" s="125">
        <v>42674</v>
      </c>
      <c r="B23" s="73"/>
      <c r="C23" s="73" t="s">
        <v>91</v>
      </c>
      <c r="D23" s="78" t="s">
        <v>371</v>
      </c>
      <c r="E23" s="79">
        <v>800</v>
      </c>
      <c r="H23" s="4"/>
    </row>
    <row r="24" spans="1:8">
      <c r="A24" s="125">
        <v>42674</v>
      </c>
      <c r="B24" s="73"/>
      <c r="C24" s="73" t="s">
        <v>40</v>
      </c>
      <c r="D24" s="78" t="s">
        <v>371</v>
      </c>
      <c r="E24" s="79">
        <v>50</v>
      </c>
      <c r="H24" s="4"/>
    </row>
    <row r="25" spans="1:8">
      <c r="A25" s="125">
        <v>42704</v>
      </c>
      <c r="B25" s="73"/>
      <c r="C25" s="73" t="s">
        <v>91</v>
      </c>
      <c r="D25" s="78" t="s">
        <v>372</v>
      </c>
      <c r="E25" s="79">
        <v>800</v>
      </c>
      <c r="H25" s="4"/>
    </row>
    <row r="26" spans="1:8">
      <c r="A26" s="125">
        <v>42704</v>
      </c>
      <c r="B26" s="73"/>
      <c r="C26" s="73" t="s">
        <v>40</v>
      </c>
      <c r="D26" s="78" t="s">
        <v>372</v>
      </c>
      <c r="E26" s="79">
        <v>50</v>
      </c>
      <c r="H26" s="4"/>
    </row>
    <row r="27" spans="1:8">
      <c r="A27" s="125">
        <v>42732</v>
      </c>
      <c r="B27" s="73"/>
      <c r="C27" s="73" t="s">
        <v>91</v>
      </c>
      <c r="D27" s="78" t="s">
        <v>404</v>
      </c>
      <c r="E27" s="79">
        <v>800</v>
      </c>
      <c r="H27" s="4"/>
    </row>
    <row r="28" spans="1:8">
      <c r="A28" s="125">
        <v>42732</v>
      </c>
      <c r="B28" s="73"/>
      <c r="C28" s="73" t="s">
        <v>40</v>
      </c>
      <c r="D28" s="78" t="s">
        <v>404</v>
      </c>
      <c r="E28" s="79">
        <v>50</v>
      </c>
    </row>
    <row r="29" spans="1:8" ht="15">
      <c r="A29" s="125"/>
      <c r="B29" s="2"/>
      <c r="C29" s="2"/>
      <c r="D29" s="2"/>
      <c r="E29" s="7">
        <f>SUM(E5:E28)</f>
        <v>10200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6"/>
  <sheetViews>
    <sheetView workbookViewId="0">
      <selection activeCell="A5" sqref="A5"/>
    </sheetView>
  </sheetViews>
  <sheetFormatPr defaultRowHeight="14.25"/>
  <cols>
    <col min="1" max="1" width="10.125" bestFit="1" customWidth="1"/>
    <col min="2" max="2" width="20.875" customWidth="1"/>
    <col min="3" max="3" width="25.375" customWidth="1"/>
    <col min="4" max="4" width="47.625" customWidth="1"/>
    <col min="5" max="5" width="16.375" customWidth="1"/>
    <col min="7" max="7" width="20.375" style="3" customWidth="1"/>
  </cols>
  <sheetData>
    <row r="1" spans="1:8" ht="15">
      <c r="A1" s="165" t="s">
        <v>42</v>
      </c>
      <c r="B1" s="165"/>
      <c r="C1" s="165"/>
      <c r="D1" s="165"/>
      <c r="E1" s="165"/>
      <c r="F1" s="106"/>
      <c r="G1" s="106"/>
    </row>
    <row r="2" spans="1:8">
      <c r="A2" s="166" t="s">
        <v>63</v>
      </c>
      <c r="B2" s="166"/>
      <c r="C2" s="166"/>
      <c r="D2" s="166"/>
      <c r="E2" s="166"/>
      <c r="F2" s="106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30"/>
      <c r="B5" s="94"/>
      <c r="C5" s="95"/>
      <c r="D5" s="96"/>
      <c r="E5" s="97"/>
      <c r="F5" s="60"/>
      <c r="H5" s="4"/>
    </row>
    <row r="6" spans="1:8">
      <c r="A6" s="131"/>
      <c r="B6" s="59"/>
      <c r="C6" s="80"/>
      <c r="D6" s="133"/>
      <c r="E6" s="83"/>
      <c r="F6" s="60"/>
      <c r="H6" s="4"/>
    </row>
    <row r="7" spans="1:8">
      <c r="A7" s="125"/>
      <c r="B7" s="74"/>
      <c r="C7" s="78"/>
      <c r="D7" s="78"/>
      <c r="E7" s="79"/>
      <c r="H7" s="4"/>
    </row>
    <row r="8" spans="1:8">
      <c r="A8" s="125"/>
      <c r="B8" s="74"/>
      <c r="C8" s="78"/>
      <c r="D8" s="78"/>
      <c r="E8" s="79"/>
      <c r="H8" s="4"/>
    </row>
    <row r="9" spans="1:8">
      <c r="A9" s="125"/>
      <c r="B9" s="74"/>
      <c r="C9" s="78"/>
      <c r="D9" s="78"/>
      <c r="E9" s="79"/>
      <c r="H9" s="4"/>
    </row>
    <row r="10" spans="1:8">
      <c r="A10" s="125"/>
      <c r="B10" s="74"/>
      <c r="C10" s="78"/>
      <c r="D10" s="78"/>
      <c r="E10" s="79"/>
      <c r="H10" s="4"/>
    </row>
    <row r="11" spans="1:8">
      <c r="A11" s="125"/>
      <c r="B11" s="74"/>
      <c r="C11" s="78"/>
      <c r="D11" s="78"/>
      <c r="E11" s="79"/>
    </row>
    <row r="12" spans="1:8">
      <c r="A12" s="125"/>
      <c r="B12" s="74"/>
      <c r="C12" s="78"/>
      <c r="D12" s="78"/>
      <c r="E12" s="79"/>
    </row>
    <row r="13" spans="1:8">
      <c r="A13" s="125"/>
      <c r="B13" s="74"/>
      <c r="C13" s="78"/>
      <c r="D13" s="78"/>
      <c r="E13" s="79"/>
    </row>
    <row r="14" spans="1:8">
      <c r="A14" s="78"/>
      <c r="B14" s="74"/>
      <c r="C14" s="78"/>
      <c r="D14" s="78"/>
      <c r="E14" s="79"/>
    </row>
    <row r="15" spans="1:8">
      <c r="A15" s="78"/>
      <c r="B15" s="74"/>
      <c r="C15" s="78"/>
      <c r="D15" s="78"/>
      <c r="E15" s="79"/>
    </row>
    <row r="16" spans="1:8" ht="15">
      <c r="A16" s="78"/>
      <c r="B16" s="78"/>
      <c r="C16" s="78"/>
      <c r="D16" s="78"/>
      <c r="E16" s="7">
        <f>SUM(E5:E15)</f>
        <v>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6"/>
  <sheetViews>
    <sheetView zoomScaleNormal="100" workbookViewId="0">
      <selection activeCell="D8" sqref="D8"/>
    </sheetView>
  </sheetViews>
  <sheetFormatPr defaultRowHeight="14.25"/>
  <cols>
    <col min="1" max="1" width="10.125" bestFit="1" customWidth="1"/>
    <col min="2" max="3" width="20.875" customWidth="1"/>
    <col min="4" max="4" width="48.5" bestFit="1" customWidth="1"/>
    <col min="5" max="5" width="12.875" customWidth="1"/>
    <col min="7" max="7" width="20.375" style="3" customWidth="1"/>
  </cols>
  <sheetData>
    <row r="1" spans="1:8" ht="15">
      <c r="A1" s="165" t="s">
        <v>42</v>
      </c>
      <c r="B1" s="165"/>
      <c r="C1" s="165"/>
      <c r="D1" s="165"/>
      <c r="E1" s="165"/>
      <c r="F1" s="110"/>
      <c r="G1" s="110"/>
    </row>
    <row r="2" spans="1:8">
      <c r="A2" s="166" t="s">
        <v>63</v>
      </c>
      <c r="B2" s="166"/>
      <c r="C2" s="166"/>
      <c r="D2" s="166"/>
      <c r="E2" s="166"/>
      <c r="F2" s="110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47">
        <v>42648</v>
      </c>
      <c r="B5" s="140" t="s">
        <v>325</v>
      </c>
      <c r="C5" s="80" t="s">
        <v>326</v>
      </c>
      <c r="D5" s="80" t="s">
        <v>327</v>
      </c>
      <c r="E5" s="83">
        <v>910</v>
      </c>
      <c r="F5" s="60"/>
      <c r="H5" s="4"/>
    </row>
    <row r="6" spans="1:8">
      <c r="A6" s="125">
        <v>42648</v>
      </c>
      <c r="B6" s="42"/>
      <c r="C6" s="78" t="s">
        <v>50</v>
      </c>
      <c r="D6" s="78" t="s">
        <v>320</v>
      </c>
      <c r="E6" s="6">
        <v>90</v>
      </c>
      <c r="F6" s="60"/>
      <c r="H6" s="4"/>
    </row>
    <row r="7" spans="1:8">
      <c r="A7" s="125"/>
      <c r="B7" s="74"/>
      <c r="C7" s="78"/>
      <c r="D7" s="78"/>
      <c r="E7" s="79"/>
      <c r="H7" s="4"/>
    </row>
    <row r="8" spans="1:8">
      <c r="A8" s="125"/>
      <c r="B8" s="74"/>
      <c r="C8" s="78"/>
      <c r="D8" s="78"/>
      <c r="E8" s="79"/>
      <c r="H8" s="4"/>
    </row>
    <row r="9" spans="1:8">
      <c r="A9" s="125"/>
      <c r="B9" s="74"/>
      <c r="C9" s="78"/>
      <c r="D9" s="78"/>
      <c r="E9" s="79"/>
      <c r="H9" s="4"/>
    </row>
    <row r="10" spans="1:8">
      <c r="A10" s="125"/>
      <c r="B10" s="74"/>
      <c r="C10" s="78"/>
      <c r="D10" s="78"/>
      <c r="E10" s="79"/>
      <c r="H10" s="4"/>
    </row>
    <row r="11" spans="1:8">
      <c r="A11" s="125"/>
      <c r="B11" s="74"/>
      <c r="C11" s="78"/>
      <c r="D11" s="78"/>
      <c r="E11" s="79"/>
    </row>
    <row r="12" spans="1:8">
      <c r="A12" s="125"/>
      <c r="B12" s="74"/>
      <c r="C12" s="78"/>
      <c r="D12" s="78"/>
      <c r="E12" s="79"/>
    </row>
    <row r="13" spans="1:8">
      <c r="A13" s="125"/>
      <c r="B13" s="74"/>
      <c r="C13" s="78"/>
      <c r="D13" s="78"/>
      <c r="E13" s="79"/>
    </row>
    <row r="14" spans="1:8">
      <c r="A14" s="125"/>
      <c r="B14" s="74"/>
      <c r="C14" s="78"/>
      <c r="D14" s="78"/>
      <c r="E14" s="79"/>
    </row>
    <row r="15" spans="1:8">
      <c r="A15" s="78"/>
      <c r="B15" s="74"/>
      <c r="C15" s="78"/>
      <c r="D15" s="78"/>
      <c r="E15" s="79"/>
    </row>
    <row r="16" spans="1:8" ht="15">
      <c r="A16" s="78"/>
      <c r="B16" s="78"/>
      <c r="C16" s="78"/>
      <c r="D16" s="78"/>
      <c r="E16" s="7">
        <f>SUM(E5:E15)</f>
        <v>1000</v>
      </c>
    </row>
  </sheetData>
  <mergeCells count="2">
    <mergeCell ref="A1:E1"/>
    <mergeCell ref="A2:E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selection activeCell="E22" sqref="E22"/>
    </sheetView>
  </sheetViews>
  <sheetFormatPr defaultRowHeight="14.25"/>
  <cols>
    <col min="1" max="1" width="11.125" bestFit="1" customWidth="1"/>
    <col min="2" max="2" width="22.25" customWidth="1"/>
    <col min="3" max="3" width="29.75" bestFit="1" customWidth="1"/>
    <col min="4" max="4" width="53" customWidth="1"/>
    <col min="5" max="5" width="12.875" customWidth="1"/>
  </cols>
  <sheetData>
    <row r="1" spans="1:8" ht="15">
      <c r="A1" s="165" t="s">
        <v>54</v>
      </c>
      <c r="B1" s="165"/>
      <c r="C1" s="165"/>
      <c r="D1" s="165"/>
      <c r="E1" s="165"/>
      <c r="F1" s="109"/>
    </row>
    <row r="2" spans="1:8">
      <c r="A2" s="166" t="s">
        <v>63</v>
      </c>
      <c r="B2" s="166"/>
      <c r="C2" s="166"/>
      <c r="D2" s="166"/>
      <c r="E2" s="166"/>
      <c r="F2" s="109"/>
    </row>
    <row r="4" spans="1:8" ht="15">
      <c r="A4" s="1" t="s">
        <v>0</v>
      </c>
      <c r="B4" s="1" t="s">
        <v>1</v>
      </c>
      <c r="C4" s="1" t="s">
        <v>4</v>
      </c>
      <c r="D4" s="1" t="s">
        <v>2</v>
      </c>
      <c r="E4" s="1" t="s">
        <v>3</v>
      </c>
      <c r="G4" s="4"/>
    </row>
    <row r="5" spans="1:8">
      <c r="A5" s="128">
        <v>42400</v>
      </c>
      <c r="B5" s="42"/>
      <c r="C5" s="78" t="s">
        <v>108</v>
      </c>
      <c r="D5" s="78" t="s">
        <v>188</v>
      </c>
      <c r="E5" s="79">
        <v>21.43</v>
      </c>
      <c r="G5" s="4"/>
    </row>
    <row r="6" spans="1:8">
      <c r="A6" s="128">
        <v>42429</v>
      </c>
      <c r="B6" s="42"/>
      <c r="C6" s="78" t="s">
        <v>108</v>
      </c>
      <c r="D6" s="78" t="s">
        <v>188</v>
      </c>
      <c r="E6" s="79">
        <v>20.059999999999999</v>
      </c>
      <c r="G6" s="4"/>
    </row>
    <row r="7" spans="1:8">
      <c r="A7" s="129">
        <v>42435</v>
      </c>
      <c r="B7" s="133" t="s">
        <v>125</v>
      </c>
      <c r="C7" s="140" t="s">
        <v>126</v>
      </c>
      <c r="D7" s="80" t="s">
        <v>127</v>
      </c>
      <c r="E7" s="83">
        <v>150</v>
      </c>
      <c r="G7" s="3"/>
      <c r="H7" s="4"/>
    </row>
    <row r="8" spans="1:8">
      <c r="A8" s="129">
        <v>42459</v>
      </c>
      <c r="B8" s="133" t="s">
        <v>151</v>
      </c>
      <c r="C8" s="140" t="s">
        <v>50</v>
      </c>
      <c r="D8" s="80" t="s">
        <v>152</v>
      </c>
      <c r="E8" s="83">
        <v>-55</v>
      </c>
      <c r="G8" s="3"/>
      <c r="H8" s="4"/>
    </row>
    <row r="9" spans="1:8">
      <c r="A9" s="129">
        <v>42460</v>
      </c>
      <c r="B9" s="133"/>
      <c r="C9" s="140" t="s">
        <v>108</v>
      </c>
      <c r="D9" s="78" t="s">
        <v>188</v>
      </c>
      <c r="E9" s="83">
        <v>23.14</v>
      </c>
      <c r="G9" s="3"/>
      <c r="H9" s="4"/>
    </row>
    <row r="10" spans="1:8">
      <c r="A10" s="129">
        <v>42490</v>
      </c>
      <c r="B10" s="133"/>
      <c r="C10" s="140" t="s">
        <v>108</v>
      </c>
      <c r="D10" s="78" t="s">
        <v>188</v>
      </c>
      <c r="E10" s="142">
        <v>24.67</v>
      </c>
      <c r="G10" s="3"/>
      <c r="H10" s="4"/>
    </row>
    <row r="11" spans="1:8">
      <c r="A11" s="129">
        <v>42521</v>
      </c>
      <c r="B11" s="133"/>
      <c r="C11" s="140" t="s">
        <v>108</v>
      </c>
      <c r="D11" s="78" t="s">
        <v>188</v>
      </c>
      <c r="E11" s="142">
        <v>25.52</v>
      </c>
      <c r="G11" s="3"/>
      <c r="H11" s="4"/>
    </row>
    <row r="12" spans="1:8">
      <c r="A12" s="129">
        <v>42551</v>
      </c>
      <c r="B12" s="133"/>
      <c r="C12" s="140" t="s">
        <v>108</v>
      </c>
      <c r="D12" s="78" t="s">
        <v>188</v>
      </c>
      <c r="E12" s="142">
        <v>24.71</v>
      </c>
      <c r="G12" s="3"/>
      <c r="H12" s="4"/>
    </row>
    <row r="13" spans="1:8">
      <c r="A13" s="129">
        <v>42582</v>
      </c>
      <c r="B13" s="133"/>
      <c r="C13" s="140" t="s">
        <v>108</v>
      </c>
      <c r="D13" s="78" t="s">
        <v>188</v>
      </c>
      <c r="E13" s="142">
        <v>18.14</v>
      </c>
      <c r="G13" s="3"/>
      <c r="H13" s="4"/>
    </row>
    <row r="14" spans="1:8">
      <c r="A14" s="129">
        <v>42613</v>
      </c>
      <c r="B14" s="133"/>
      <c r="C14" s="140" t="s">
        <v>108</v>
      </c>
      <c r="D14" s="78" t="s">
        <v>188</v>
      </c>
      <c r="E14" s="142">
        <v>17.899999999999999</v>
      </c>
      <c r="G14" s="3"/>
      <c r="H14" s="4"/>
    </row>
    <row r="15" spans="1:8">
      <c r="A15" s="129">
        <v>42643</v>
      </c>
      <c r="B15" s="133"/>
      <c r="C15" s="140" t="s">
        <v>108</v>
      </c>
      <c r="D15" s="80" t="s">
        <v>188</v>
      </c>
      <c r="E15" s="142">
        <v>17.329999999999998</v>
      </c>
      <c r="G15" s="3"/>
      <c r="H15" s="4"/>
    </row>
    <row r="16" spans="1:8">
      <c r="A16" s="129">
        <v>42668</v>
      </c>
      <c r="B16" s="133"/>
      <c r="C16" s="140" t="s">
        <v>337</v>
      </c>
      <c r="D16" s="80" t="s">
        <v>336</v>
      </c>
      <c r="E16" s="142">
        <v>150</v>
      </c>
      <c r="G16" s="3"/>
      <c r="H16" s="4"/>
    </row>
    <row r="17" spans="1:8">
      <c r="A17" s="129">
        <v>42674</v>
      </c>
      <c r="B17" s="133"/>
      <c r="C17" s="140" t="s">
        <v>108</v>
      </c>
      <c r="D17" s="80" t="s">
        <v>188</v>
      </c>
      <c r="E17" s="142">
        <v>17.920000000000002</v>
      </c>
      <c r="G17" s="3"/>
      <c r="H17" s="4"/>
    </row>
    <row r="18" spans="1:8">
      <c r="A18" s="129">
        <v>42704</v>
      </c>
      <c r="B18" s="133"/>
      <c r="C18" s="140" t="s">
        <v>108</v>
      </c>
      <c r="D18" s="80" t="s">
        <v>188</v>
      </c>
      <c r="E18" s="142">
        <v>17.350000000000001</v>
      </c>
      <c r="G18" s="3"/>
      <c r="H18" s="4"/>
    </row>
    <row r="19" spans="1:8">
      <c r="A19" s="81">
        <v>42735</v>
      </c>
      <c r="B19" s="133"/>
      <c r="C19" s="140" t="s">
        <v>108</v>
      </c>
      <c r="D19" s="80" t="s">
        <v>188</v>
      </c>
      <c r="E19" s="142">
        <v>23.02</v>
      </c>
      <c r="G19" s="3"/>
      <c r="H19" s="4"/>
    </row>
    <row r="20" spans="1:8">
      <c r="A20" s="81">
        <v>42741</v>
      </c>
      <c r="B20" s="133"/>
      <c r="C20" s="140" t="s">
        <v>108</v>
      </c>
      <c r="D20" s="80" t="s">
        <v>392</v>
      </c>
      <c r="E20" s="142">
        <v>29</v>
      </c>
      <c r="G20" s="3"/>
      <c r="H20" s="4"/>
    </row>
    <row r="21" spans="1:8">
      <c r="A21" s="81">
        <v>42741</v>
      </c>
      <c r="B21" s="133"/>
      <c r="C21" s="140" t="s">
        <v>108</v>
      </c>
      <c r="D21" s="80" t="s">
        <v>391</v>
      </c>
      <c r="E21" s="142">
        <v>29</v>
      </c>
      <c r="G21" s="3"/>
      <c r="H21" s="4"/>
    </row>
    <row r="22" spans="1:8" ht="15">
      <c r="A22" s="78"/>
      <c r="B22" s="78"/>
      <c r="C22" s="75"/>
      <c r="D22" s="78"/>
      <c r="E22" s="7">
        <f>SUM(E5:E21)</f>
        <v>554.19000000000005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pane ySplit="1" topLeftCell="A2" activePane="bottomLeft" state="frozen"/>
      <selection pane="bottomLeft" activeCell="A17" sqref="A17"/>
    </sheetView>
  </sheetViews>
  <sheetFormatPr defaultRowHeight="14.25"/>
  <cols>
    <col min="1" max="1" width="10.125" bestFit="1" customWidth="1"/>
    <col min="2" max="2" width="20.875" customWidth="1"/>
    <col min="3" max="3" width="16.875" customWidth="1"/>
    <col min="4" max="4" width="52.75" bestFit="1" customWidth="1"/>
    <col min="5" max="5" width="12.875" customWidth="1"/>
    <col min="7" max="7" width="20.375" style="3" customWidth="1"/>
  </cols>
  <sheetData>
    <row r="1" spans="1:8" ht="15">
      <c r="A1" s="165" t="s">
        <v>22</v>
      </c>
      <c r="B1" s="165"/>
      <c r="C1" s="165"/>
      <c r="D1" s="165"/>
      <c r="E1" s="165"/>
      <c r="F1" s="33"/>
      <c r="G1" s="33"/>
    </row>
    <row r="2" spans="1:8">
      <c r="A2" s="166" t="s">
        <v>63</v>
      </c>
      <c r="B2" s="166"/>
      <c r="C2" s="166"/>
      <c r="D2" s="166"/>
      <c r="E2" s="166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5">
        <v>42421</v>
      </c>
      <c r="B5" s="73" t="s">
        <v>97</v>
      </c>
      <c r="C5" s="73" t="s">
        <v>98</v>
      </c>
      <c r="D5" s="78" t="s">
        <v>99</v>
      </c>
      <c r="E5" s="6">
        <v>515</v>
      </c>
      <c r="H5" s="4"/>
    </row>
    <row r="6" spans="1:8">
      <c r="A6" s="125">
        <v>42442</v>
      </c>
      <c r="B6" s="73" t="s">
        <v>121</v>
      </c>
      <c r="C6" s="73" t="s">
        <v>98</v>
      </c>
      <c r="D6" s="78" t="s">
        <v>122</v>
      </c>
      <c r="E6" s="6">
        <v>515</v>
      </c>
      <c r="H6" s="4"/>
    </row>
    <row r="7" spans="1:8">
      <c r="A7" s="125">
        <v>42477</v>
      </c>
      <c r="B7" s="73" t="s">
        <v>161</v>
      </c>
      <c r="C7" s="73" t="s">
        <v>98</v>
      </c>
      <c r="D7" s="78" t="s">
        <v>162</v>
      </c>
      <c r="E7" s="6">
        <v>1030</v>
      </c>
      <c r="H7" s="4"/>
    </row>
    <row r="8" spans="1:8">
      <c r="A8" s="125">
        <v>42501</v>
      </c>
      <c r="B8" s="73" t="s">
        <v>191</v>
      </c>
      <c r="C8" s="73" t="s">
        <v>98</v>
      </c>
      <c r="D8" s="78" t="s">
        <v>192</v>
      </c>
      <c r="E8" s="6">
        <v>515</v>
      </c>
      <c r="H8" s="4"/>
    </row>
    <row r="9" spans="1:8">
      <c r="A9" s="125">
        <v>42537</v>
      </c>
      <c r="B9" s="73" t="s">
        <v>227</v>
      </c>
      <c r="C9" s="73" t="s">
        <v>98</v>
      </c>
      <c r="D9" s="78" t="s">
        <v>226</v>
      </c>
      <c r="E9" s="6">
        <v>515</v>
      </c>
      <c r="H9" s="4"/>
    </row>
    <row r="10" spans="1:8" ht="14.25" customHeight="1">
      <c r="A10" s="125">
        <v>42613</v>
      </c>
      <c r="B10" s="146" t="s">
        <v>281</v>
      </c>
      <c r="C10" s="73" t="s">
        <v>98</v>
      </c>
      <c r="D10" s="78" t="s">
        <v>282</v>
      </c>
      <c r="E10" s="6">
        <v>515</v>
      </c>
      <c r="H10" s="4"/>
    </row>
    <row r="11" spans="1:8">
      <c r="A11" s="125">
        <v>42613</v>
      </c>
      <c r="B11" s="73" t="s">
        <v>283</v>
      </c>
      <c r="C11" s="73" t="s">
        <v>98</v>
      </c>
      <c r="D11" s="78" t="s">
        <v>284</v>
      </c>
      <c r="E11" s="6">
        <v>515</v>
      </c>
      <c r="H11" s="4"/>
    </row>
    <row r="12" spans="1:8">
      <c r="A12" s="125">
        <v>42630</v>
      </c>
      <c r="B12" s="73" t="s">
        <v>305</v>
      </c>
      <c r="C12" s="73" t="s">
        <v>98</v>
      </c>
      <c r="D12" s="78" t="s">
        <v>306</v>
      </c>
      <c r="E12" s="6">
        <v>515</v>
      </c>
      <c r="H12" s="4"/>
    </row>
    <row r="13" spans="1:8">
      <c r="A13" s="125">
        <v>42668</v>
      </c>
      <c r="B13" s="73" t="s">
        <v>334</v>
      </c>
      <c r="C13" s="73" t="s">
        <v>98</v>
      </c>
      <c r="D13" s="78" t="s">
        <v>335</v>
      </c>
      <c r="E13" s="6">
        <v>515</v>
      </c>
      <c r="H13" s="4"/>
    </row>
    <row r="14" spans="1:8">
      <c r="A14" s="125">
        <v>42682</v>
      </c>
      <c r="B14" s="73" t="s">
        <v>349</v>
      </c>
      <c r="C14" s="73" t="s">
        <v>98</v>
      </c>
      <c r="D14" s="78" t="s">
        <v>350</v>
      </c>
      <c r="E14" s="6">
        <v>515</v>
      </c>
      <c r="H14" s="4"/>
    </row>
    <row r="15" spans="1:8">
      <c r="A15" s="125">
        <v>42745</v>
      </c>
      <c r="B15" s="73" t="s">
        <v>412</v>
      </c>
      <c r="C15" s="73" t="s">
        <v>98</v>
      </c>
      <c r="D15" s="78" t="s">
        <v>413</v>
      </c>
      <c r="E15" s="6">
        <v>515</v>
      </c>
      <c r="H15" s="4"/>
    </row>
    <row r="16" spans="1:8">
      <c r="A16" s="125">
        <v>42745</v>
      </c>
      <c r="B16" s="73" t="s">
        <v>415</v>
      </c>
      <c r="C16" s="73" t="s">
        <v>98</v>
      </c>
      <c r="D16" s="78" t="s">
        <v>414</v>
      </c>
      <c r="E16" s="6">
        <v>515</v>
      </c>
      <c r="H16" s="4"/>
    </row>
    <row r="17" spans="1:8">
      <c r="A17" s="125"/>
      <c r="B17" s="8"/>
      <c r="C17" s="73"/>
      <c r="D17" s="2"/>
      <c r="E17" s="6"/>
      <c r="H17" s="4"/>
    </row>
    <row r="18" spans="1:8">
      <c r="A18" s="125"/>
      <c r="B18" s="8"/>
      <c r="C18" s="8"/>
      <c r="D18" s="2"/>
      <c r="E18" s="6"/>
    </row>
    <row r="19" spans="1:8" ht="15">
      <c r="A19" s="125"/>
      <c r="B19" s="2"/>
      <c r="C19" s="2"/>
      <c r="D19" s="2"/>
      <c r="E19" s="7">
        <f>SUM(E5:E18)</f>
        <v>6695</v>
      </c>
    </row>
    <row r="20" spans="1:8">
      <c r="A20" s="126"/>
    </row>
    <row r="21" spans="1:8">
      <c r="A21" s="126"/>
    </row>
    <row r="22" spans="1:8">
      <c r="A22" s="126"/>
    </row>
  </sheetData>
  <mergeCells count="2">
    <mergeCell ref="A1:E1"/>
    <mergeCell ref="A2:E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workbookViewId="0">
      <pane ySplit="1" topLeftCell="A2" activePane="bottomLeft" state="frozen"/>
      <selection pane="bottomLeft" activeCell="E17" sqref="E17"/>
    </sheetView>
  </sheetViews>
  <sheetFormatPr defaultRowHeight="14.25"/>
  <cols>
    <col min="1" max="1" width="10.125" bestFit="1" customWidth="1"/>
    <col min="2" max="3" width="20.875" customWidth="1"/>
    <col min="4" max="4" width="47.625" customWidth="1"/>
    <col min="5" max="5" width="12.875" customWidth="1"/>
    <col min="7" max="7" width="20.375" style="3" customWidth="1"/>
  </cols>
  <sheetData>
    <row r="1" spans="1:8" ht="15">
      <c r="A1" s="165" t="s">
        <v>23</v>
      </c>
      <c r="B1" s="165"/>
      <c r="C1" s="165"/>
      <c r="D1" s="165"/>
      <c r="E1" s="165"/>
      <c r="F1" s="33"/>
      <c r="G1" s="33"/>
    </row>
    <row r="2" spans="1:8">
      <c r="A2" s="166" t="s">
        <v>63</v>
      </c>
      <c r="B2" s="166"/>
      <c r="C2" s="166"/>
      <c r="D2" s="166"/>
      <c r="E2" s="166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5">
        <v>42408</v>
      </c>
      <c r="B5" s="73" t="s">
        <v>95</v>
      </c>
      <c r="C5" s="73" t="s">
        <v>93</v>
      </c>
      <c r="D5" s="78" t="s">
        <v>94</v>
      </c>
      <c r="E5" s="79">
        <v>150</v>
      </c>
      <c r="H5" s="4"/>
    </row>
    <row r="6" spans="1:8">
      <c r="A6" s="125">
        <v>42434</v>
      </c>
      <c r="B6" s="73" t="s">
        <v>95</v>
      </c>
      <c r="C6" s="73" t="s">
        <v>93</v>
      </c>
      <c r="D6" s="78" t="s">
        <v>106</v>
      </c>
      <c r="E6" s="6">
        <v>150</v>
      </c>
      <c r="H6" s="4"/>
    </row>
    <row r="7" spans="1:8">
      <c r="A7" s="125">
        <v>42457</v>
      </c>
      <c r="B7" s="73" t="s">
        <v>95</v>
      </c>
      <c r="C7" s="73" t="s">
        <v>93</v>
      </c>
      <c r="D7" s="78" t="s">
        <v>159</v>
      </c>
      <c r="E7" s="6">
        <v>150</v>
      </c>
      <c r="H7" s="4"/>
    </row>
    <row r="8" spans="1:8">
      <c r="A8" s="125">
        <v>42490</v>
      </c>
      <c r="B8" s="73" t="s">
        <v>95</v>
      </c>
      <c r="C8" s="73" t="s">
        <v>93</v>
      </c>
      <c r="D8" s="78" t="s">
        <v>190</v>
      </c>
      <c r="E8" s="72">
        <v>150</v>
      </c>
      <c r="H8" s="4"/>
    </row>
    <row r="9" spans="1:8">
      <c r="A9" s="125">
        <v>42521</v>
      </c>
      <c r="B9" s="73" t="s">
        <v>95</v>
      </c>
      <c r="C9" s="73" t="s">
        <v>93</v>
      </c>
      <c r="D9" s="78" t="s">
        <v>232</v>
      </c>
      <c r="E9" s="6">
        <v>150</v>
      </c>
      <c r="H9" s="4"/>
    </row>
    <row r="10" spans="1:8">
      <c r="A10" s="125">
        <v>42551</v>
      </c>
      <c r="B10" s="73" t="s">
        <v>95</v>
      </c>
      <c r="C10" s="73" t="s">
        <v>93</v>
      </c>
      <c r="D10" s="78" t="s">
        <v>233</v>
      </c>
      <c r="E10" s="6">
        <v>150</v>
      </c>
      <c r="H10" s="4"/>
    </row>
    <row r="11" spans="1:8">
      <c r="A11" s="125">
        <v>42582</v>
      </c>
      <c r="B11" s="73" t="s">
        <v>95</v>
      </c>
      <c r="C11" s="73" t="s">
        <v>93</v>
      </c>
      <c r="D11" s="78" t="s">
        <v>286</v>
      </c>
      <c r="E11" s="6">
        <v>150</v>
      </c>
      <c r="H11" s="4"/>
    </row>
    <row r="12" spans="1:8">
      <c r="A12" s="125">
        <v>42613</v>
      </c>
      <c r="B12" s="73" t="s">
        <v>95</v>
      </c>
      <c r="C12" s="73" t="s">
        <v>93</v>
      </c>
      <c r="D12" s="78" t="s">
        <v>316</v>
      </c>
      <c r="E12" s="6">
        <v>150</v>
      </c>
      <c r="H12" s="4"/>
    </row>
    <row r="13" spans="1:8">
      <c r="A13" s="125">
        <v>42643</v>
      </c>
      <c r="B13" s="73" t="s">
        <v>95</v>
      </c>
      <c r="C13" s="73" t="s">
        <v>93</v>
      </c>
      <c r="D13" s="78" t="s">
        <v>317</v>
      </c>
      <c r="E13" s="6">
        <v>150</v>
      </c>
      <c r="H13" s="4"/>
    </row>
    <row r="14" spans="1:8">
      <c r="A14" s="125">
        <v>42674</v>
      </c>
      <c r="B14" s="73" t="s">
        <v>95</v>
      </c>
      <c r="C14" s="73" t="s">
        <v>93</v>
      </c>
      <c r="D14" s="78" t="s">
        <v>344</v>
      </c>
      <c r="E14" s="6">
        <v>150</v>
      </c>
      <c r="H14" s="4"/>
    </row>
    <row r="15" spans="1:8">
      <c r="A15" s="125">
        <v>42704</v>
      </c>
      <c r="B15" s="73" t="s">
        <v>95</v>
      </c>
      <c r="C15" s="73" t="s">
        <v>93</v>
      </c>
      <c r="D15" s="78" t="s">
        <v>373</v>
      </c>
      <c r="E15" s="6">
        <v>150</v>
      </c>
      <c r="H15" s="4"/>
    </row>
    <row r="16" spans="1:8">
      <c r="A16" s="125">
        <v>42732</v>
      </c>
      <c r="B16" s="73" t="s">
        <v>95</v>
      </c>
      <c r="C16" s="73" t="s">
        <v>93</v>
      </c>
      <c r="D16" s="78" t="s">
        <v>405</v>
      </c>
      <c r="E16" s="6">
        <v>150</v>
      </c>
      <c r="H16" s="4"/>
    </row>
    <row r="17" spans="1:8">
      <c r="A17" s="125"/>
      <c r="B17" s="8"/>
      <c r="C17" s="8"/>
      <c r="D17" s="2"/>
      <c r="E17" s="6"/>
      <c r="H17" s="4"/>
    </row>
    <row r="18" spans="1:8">
      <c r="A18" s="125"/>
      <c r="B18" s="8"/>
      <c r="C18" s="8"/>
      <c r="D18" s="2"/>
      <c r="E18" s="6"/>
      <c r="H18" s="4"/>
    </row>
    <row r="19" spans="1:8" ht="15">
      <c r="A19" s="2"/>
      <c r="B19" s="2"/>
      <c r="C19" s="2"/>
      <c r="D19" s="2"/>
      <c r="E19" s="7">
        <f>SUM(E5:E18)</f>
        <v>1800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7"/>
  <sheetViews>
    <sheetView workbookViewId="0">
      <pane ySplit="1" topLeftCell="A2" activePane="bottomLeft" state="frozen"/>
      <selection pane="bottomLeft" activeCell="E17" sqref="E17"/>
    </sheetView>
  </sheetViews>
  <sheetFormatPr defaultRowHeight="14.25"/>
  <cols>
    <col min="1" max="1" width="11.375" customWidth="1"/>
    <col min="2" max="2" width="14.375" customWidth="1"/>
    <col min="3" max="3" width="28.125" customWidth="1"/>
    <col min="4" max="4" width="47.625" customWidth="1"/>
    <col min="5" max="5" width="14.125" customWidth="1"/>
    <col min="7" max="7" width="20.375" style="3" customWidth="1"/>
  </cols>
  <sheetData>
    <row r="1" spans="1:8" ht="15">
      <c r="A1" s="165" t="s">
        <v>30</v>
      </c>
      <c r="B1" s="165"/>
      <c r="C1" s="165"/>
      <c r="D1" s="165"/>
      <c r="E1" s="165"/>
      <c r="F1" s="33"/>
      <c r="G1" s="33"/>
    </row>
    <row r="2" spans="1:8">
      <c r="A2" s="166" t="s">
        <v>63</v>
      </c>
      <c r="B2" s="166"/>
      <c r="C2" s="166"/>
      <c r="D2" s="166"/>
      <c r="E2" s="166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 ht="14.25" customHeight="1">
      <c r="A5" s="127">
        <v>42408</v>
      </c>
      <c r="B5" s="36" t="s">
        <v>78</v>
      </c>
      <c r="C5" s="37" t="s">
        <v>79</v>
      </c>
      <c r="D5" s="76" t="s">
        <v>80</v>
      </c>
      <c r="E5" s="39">
        <v>600</v>
      </c>
      <c r="H5" s="4"/>
    </row>
    <row r="6" spans="1:8">
      <c r="A6" s="128">
        <v>42442</v>
      </c>
      <c r="B6" s="74" t="s">
        <v>118</v>
      </c>
      <c r="C6" s="37" t="s">
        <v>79</v>
      </c>
      <c r="D6" s="76" t="s">
        <v>119</v>
      </c>
      <c r="E6" s="40">
        <v>600</v>
      </c>
      <c r="H6" s="4"/>
    </row>
    <row r="7" spans="1:8">
      <c r="A7" s="128">
        <v>42478</v>
      </c>
      <c r="B7" s="74" t="s">
        <v>166</v>
      </c>
      <c r="C7" s="75" t="s">
        <v>79</v>
      </c>
      <c r="D7" s="76" t="s">
        <v>167</v>
      </c>
      <c r="E7" s="77">
        <v>600</v>
      </c>
      <c r="H7" s="4"/>
    </row>
    <row r="8" spans="1:8">
      <c r="A8" s="128">
        <v>42505</v>
      </c>
      <c r="B8" s="74" t="s">
        <v>193</v>
      </c>
      <c r="C8" s="75" t="s">
        <v>79</v>
      </c>
      <c r="D8" s="76" t="s">
        <v>194</v>
      </c>
      <c r="E8" s="40">
        <v>600</v>
      </c>
      <c r="H8" s="4"/>
    </row>
    <row r="9" spans="1:8">
      <c r="A9" s="128">
        <v>42528</v>
      </c>
      <c r="B9" s="74" t="s">
        <v>217</v>
      </c>
      <c r="C9" s="75" t="s">
        <v>79</v>
      </c>
      <c r="D9" s="76" t="s">
        <v>218</v>
      </c>
      <c r="E9" s="77">
        <v>600</v>
      </c>
      <c r="H9" s="4"/>
    </row>
    <row r="10" spans="1:8">
      <c r="A10" s="128">
        <v>42561</v>
      </c>
      <c r="B10" s="74" t="s">
        <v>255</v>
      </c>
      <c r="C10" s="75" t="s">
        <v>79</v>
      </c>
      <c r="D10" s="76" t="s">
        <v>256</v>
      </c>
      <c r="E10" s="40">
        <v>600</v>
      </c>
      <c r="H10" s="4"/>
    </row>
    <row r="11" spans="1:8">
      <c r="A11" s="128">
        <v>42608</v>
      </c>
      <c r="B11" s="74" t="s">
        <v>279</v>
      </c>
      <c r="C11" s="75" t="s">
        <v>79</v>
      </c>
      <c r="D11" s="76" t="s">
        <v>280</v>
      </c>
      <c r="E11" s="40">
        <v>600</v>
      </c>
      <c r="H11" s="4"/>
    </row>
    <row r="12" spans="1:8">
      <c r="A12" s="128">
        <v>42623</v>
      </c>
      <c r="B12" s="74" t="s">
        <v>293</v>
      </c>
      <c r="C12" s="75" t="s">
        <v>79</v>
      </c>
      <c r="D12" s="76" t="s">
        <v>294</v>
      </c>
      <c r="E12" s="40">
        <v>600</v>
      </c>
      <c r="H12" s="4"/>
    </row>
    <row r="13" spans="1:8">
      <c r="A13" s="128">
        <v>42660</v>
      </c>
      <c r="B13" s="74" t="s">
        <v>323</v>
      </c>
      <c r="C13" s="75" t="s">
        <v>79</v>
      </c>
      <c r="D13" s="76" t="s">
        <v>324</v>
      </c>
      <c r="E13" s="40">
        <v>600</v>
      </c>
      <c r="H13" s="4"/>
    </row>
    <row r="14" spans="1:8">
      <c r="A14" s="128">
        <v>42680</v>
      </c>
      <c r="B14" s="74" t="s">
        <v>342</v>
      </c>
      <c r="C14" s="75" t="s">
        <v>79</v>
      </c>
      <c r="D14" s="76" t="s">
        <v>343</v>
      </c>
      <c r="E14" s="40">
        <v>600</v>
      </c>
      <c r="H14" s="4"/>
    </row>
    <row r="15" spans="1:8">
      <c r="A15" s="128">
        <v>42714</v>
      </c>
      <c r="B15" s="74" t="s">
        <v>377</v>
      </c>
      <c r="C15" s="75" t="s">
        <v>79</v>
      </c>
      <c r="D15" s="76" t="s">
        <v>378</v>
      </c>
      <c r="E15" s="40">
        <v>600</v>
      </c>
      <c r="H15" s="4"/>
    </row>
    <row r="16" spans="1:8">
      <c r="A16" s="128">
        <v>42741</v>
      </c>
      <c r="B16" s="74" t="s">
        <v>393</v>
      </c>
      <c r="C16" s="75" t="s">
        <v>79</v>
      </c>
      <c r="D16" s="76" t="s">
        <v>394</v>
      </c>
      <c r="E16" s="40">
        <v>600</v>
      </c>
      <c r="H16" s="4"/>
    </row>
    <row r="17" spans="1:5" ht="15">
      <c r="A17" s="128"/>
      <c r="B17" s="74"/>
      <c r="C17" s="38"/>
      <c r="D17" s="38"/>
      <c r="E17" s="41">
        <f>SUM(E5:E16)</f>
        <v>7200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4294967294" r:id="rId1"/>
  <ignoredErrors>
    <ignoredError sqref="B17:B18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J24"/>
  <sheetViews>
    <sheetView workbookViewId="0">
      <pane ySplit="1" topLeftCell="A2" activePane="bottomLeft" state="frozen"/>
      <selection pane="bottomLeft" activeCell="B22" sqref="B22"/>
    </sheetView>
  </sheetViews>
  <sheetFormatPr defaultRowHeight="14.25"/>
  <cols>
    <col min="1" max="1" width="10.125" bestFit="1" customWidth="1"/>
    <col min="2" max="3" width="20.875" customWidth="1"/>
    <col min="4" max="4" width="33.125" customWidth="1"/>
    <col min="5" max="6" width="9.75" customWidth="1"/>
    <col min="7" max="7" width="14" customWidth="1"/>
    <col min="9" max="9" width="20.375" style="3" customWidth="1"/>
  </cols>
  <sheetData>
    <row r="1" spans="1:10" ht="15">
      <c r="A1" s="165" t="s">
        <v>20</v>
      </c>
      <c r="B1" s="165"/>
      <c r="C1" s="165"/>
      <c r="D1" s="165"/>
      <c r="E1" s="165"/>
      <c r="F1" s="165"/>
      <c r="G1" s="165"/>
      <c r="H1" s="33"/>
      <c r="I1" s="33"/>
    </row>
    <row r="2" spans="1:10">
      <c r="A2" s="166" t="s">
        <v>63</v>
      </c>
      <c r="B2" s="166"/>
      <c r="C2" s="166"/>
      <c r="D2" s="166"/>
      <c r="E2" s="166"/>
      <c r="F2" s="166"/>
      <c r="G2" s="166"/>
      <c r="H2" s="33"/>
    </row>
    <row r="4" spans="1:10" ht="17.25">
      <c r="A4" s="1" t="s">
        <v>0</v>
      </c>
      <c r="B4" s="1" t="s">
        <v>1</v>
      </c>
      <c r="C4" s="1" t="s">
        <v>6</v>
      </c>
      <c r="D4" s="1" t="s">
        <v>2</v>
      </c>
      <c r="E4" s="1" t="s">
        <v>52</v>
      </c>
      <c r="F4" s="1" t="s">
        <v>55</v>
      </c>
      <c r="G4" s="1" t="s">
        <v>3</v>
      </c>
      <c r="I4" s="5"/>
      <c r="J4" s="4"/>
    </row>
    <row r="5" spans="1:10">
      <c r="A5" s="125">
        <v>42408</v>
      </c>
      <c r="B5" t="s">
        <v>87</v>
      </c>
      <c r="C5" s="73" t="s">
        <v>88</v>
      </c>
      <c r="D5" s="78" t="s">
        <v>89</v>
      </c>
      <c r="E5" s="87">
        <v>32790</v>
      </c>
      <c r="F5" s="87">
        <v>2930</v>
      </c>
      <c r="G5" s="79">
        <v>5512.29</v>
      </c>
      <c r="J5" s="4"/>
    </row>
    <row r="6" spans="1:10">
      <c r="A6" s="125">
        <v>42442</v>
      </c>
      <c r="B6" s="78" t="s">
        <v>111</v>
      </c>
      <c r="C6" s="73" t="s">
        <v>88</v>
      </c>
      <c r="D6" s="78" t="s">
        <v>89</v>
      </c>
      <c r="E6" s="87">
        <v>23267</v>
      </c>
      <c r="F6" s="87">
        <v>2068</v>
      </c>
      <c r="G6" s="79">
        <v>3996.48</v>
      </c>
      <c r="J6" s="4"/>
    </row>
    <row r="7" spans="1:10">
      <c r="A7" s="125">
        <v>42468</v>
      </c>
      <c r="B7" s="78" t="s">
        <v>163</v>
      </c>
      <c r="C7" s="73" t="s">
        <v>88</v>
      </c>
      <c r="D7" s="78" t="s">
        <v>89</v>
      </c>
      <c r="E7" s="87">
        <v>23481</v>
      </c>
      <c r="F7" s="87">
        <v>2090</v>
      </c>
      <c r="G7" s="79">
        <v>4030.54</v>
      </c>
      <c r="J7" s="4"/>
    </row>
    <row r="8" spans="1:10">
      <c r="A8" s="125">
        <v>42494</v>
      </c>
      <c r="B8" s="78" t="s">
        <v>180</v>
      </c>
      <c r="C8" s="73" t="s">
        <v>88</v>
      </c>
      <c r="D8" s="78" t="s">
        <v>89</v>
      </c>
      <c r="E8" s="87">
        <v>15788</v>
      </c>
      <c r="F8" s="87">
        <v>1404</v>
      </c>
      <c r="G8" s="50">
        <v>2698.04</v>
      </c>
      <c r="J8" s="4"/>
    </row>
    <row r="9" spans="1:10">
      <c r="A9" s="125">
        <v>42525</v>
      </c>
      <c r="B9" s="34" t="s">
        <v>213</v>
      </c>
      <c r="C9" s="73" t="s">
        <v>88</v>
      </c>
      <c r="D9" s="78" t="s">
        <v>89</v>
      </c>
      <c r="E9" s="87">
        <v>10192</v>
      </c>
      <c r="F9" s="87">
        <v>904</v>
      </c>
      <c r="G9" s="50">
        <v>1845.58</v>
      </c>
      <c r="J9" s="4"/>
    </row>
    <row r="10" spans="1:10">
      <c r="A10" s="125">
        <v>42558</v>
      </c>
      <c r="B10" s="78" t="s">
        <v>249</v>
      </c>
      <c r="C10" s="73" t="s">
        <v>88</v>
      </c>
      <c r="D10" s="78" t="s">
        <v>89</v>
      </c>
      <c r="E10" s="87">
        <v>11329</v>
      </c>
      <c r="F10" s="87">
        <v>768</v>
      </c>
      <c r="G10" s="83">
        <v>1618.45</v>
      </c>
      <c r="J10" s="4"/>
    </row>
    <row r="11" spans="1:10">
      <c r="A11" s="125">
        <v>42589</v>
      </c>
      <c r="B11" s="78" t="s">
        <v>269</v>
      </c>
      <c r="C11" s="73" t="s">
        <v>88</v>
      </c>
      <c r="D11" s="78" t="s">
        <v>89</v>
      </c>
      <c r="E11" s="87">
        <v>7922</v>
      </c>
      <c r="F11" s="87">
        <v>696</v>
      </c>
      <c r="G11" s="50">
        <v>1490.12</v>
      </c>
      <c r="J11" s="4"/>
    </row>
    <row r="12" spans="1:10">
      <c r="A12" s="125">
        <v>42606</v>
      </c>
      <c r="B12" s="78" t="s">
        <v>272</v>
      </c>
      <c r="C12" s="73" t="s">
        <v>88</v>
      </c>
      <c r="D12" s="78" t="s">
        <v>278</v>
      </c>
      <c r="E12" s="87"/>
      <c r="F12" s="87"/>
      <c r="G12" s="54">
        <v>-974.81</v>
      </c>
      <c r="J12" s="4"/>
    </row>
    <row r="13" spans="1:10">
      <c r="A13" s="125">
        <v>42606</v>
      </c>
      <c r="B13" s="78" t="s">
        <v>273</v>
      </c>
      <c r="C13" s="73" t="s">
        <v>88</v>
      </c>
      <c r="D13" s="78" t="s">
        <v>278</v>
      </c>
      <c r="E13" s="136"/>
      <c r="F13" s="136"/>
      <c r="G13" s="6">
        <v>-691.7</v>
      </c>
    </row>
    <row r="14" spans="1:10">
      <c r="A14" s="125">
        <v>42606</v>
      </c>
      <c r="B14" s="78" t="s">
        <v>274</v>
      </c>
      <c r="C14" s="73" t="s">
        <v>88</v>
      </c>
      <c r="D14" s="78" t="s">
        <v>278</v>
      </c>
      <c r="E14" s="87"/>
      <c r="F14" s="78"/>
      <c r="G14" s="79">
        <v>-698.06</v>
      </c>
    </row>
    <row r="15" spans="1:10">
      <c r="A15" s="125">
        <v>42606</v>
      </c>
      <c r="B15" s="78" t="s">
        <v>275</v>
      </c>
      <c r="C15" s="73" t="s">
        <v>88</v>
      </c>
      <c r="D15" s="78" t="s">
        <v>278</v>
      </c>
      <c r="E15" s="87"/>
      <c r="F15" s="87"/>
      <c r="G15" s="79">
        <v>-361.39</v>
      </c>
    </row>
    <row r="16" spans="1:10">
      <c r="A16" s="125">
        <v>42606</v>
      </c>
      <c r="B16" s="78" t="s">
        <v>276</v>
      </c>
      <c r="C16" s="73" t="s">
        <v>88</v>
      </c>
      <c r="D16" s="78" t="s">
        <v>278</v>
      </c>
      <c r="E16" s="87"/>
      <c r="F16" s="87"/>
      <c r="G16" s="79">
        <v>-233.29</v>
      </c>
    </row>
    <row r="17" spans="1:7">
      <c r="A17" s="125">
        <v>42606</v>
      </c>
      <c r="B17" s="78" t="s">
        <v>277</v>
      </c>
      <c r="C17" s="73" t="s">
        <v>88</v>
      </c>
      <c r="D17" s="78" t="s">
        <v>278</v>
      </c>
      <c r="E17" s="87"/>
      <c r="F17" s="87"/>
      <c r="G17" s="6">
        <v>-199.16</v>
      </c>
    </row>
    <row r="18" spans="1:7">
      <c r="A18" s="125">
        <v>42623</v>
      </c>
      <c r="B18" s="78" t="s">
        <v>287</v>
      </c>
      <c r="C18" s="73" t="s">
        <v>88</v>
      </c>
      <c r="D18" s="78" t="s">
        <v>89</v>
      </c>
      <c r="E18" s="87">
        <v>8017</v>
      </c>
      <c r="F18" s="87">
        <v>708</v>
      </c>
      <c r="G18" s="79">
        <v>1504.49</v>
      </c>
    </row>
    <row r="19" spans="1:7">
      <c r="A19" s="125">
        <v>42651</v>
      </c>
      <c r="B19" s="78" t="s">
        <v>321</v>
      </c>
      <c r="C19" s="73" t="s">
        <v>88</v>
      </c>
      <c r="D19" s="78" t="s">
        <v>89</v>
      </c>
      <c r="E19" s="87">
        <v>9950</v>
      </c>
      <c r="F19" s="87">
        <v>884</v>
      </c>
      <c r="G19" s="79">
        <v>1796.6</v>
      </c>
    </row>
    <row r="20" spans="1:7">
      <c r="A20" s="125">
        <v>42680</v>
      </c>
      <c r="B20" s="78" t="s">
        <v>345</v>
      </c>
      <c r="C20" s="73" t="s">
        <v>88</v>
      </c>
      <c r="D20" s="78" t="s">
        <v>89</v>
      </c>
      <c r="E20" s="87">
        <v>19761</v>
      </c>
      <c r="F20" s="87">
        <v>1750</v>
      </c>
      <c r="G20" s="79">
        <v>3279.22</v>
      </c>
    </row>
    <row r="21" spans="1:7">
      <c r="A21" s="125">
        <v>42707</v>
      </c>
      <c r="B21" s="78" t="s">
        <v>370</v>
      </c>
      <c r="C21" s="73" t="s">
        <v>88</v>
      </c>
      <c r="D21" s="78" t="s">
        <v>89</v>
      </c>
      <c r="E21" s="87">
        <v>25726</v>
      </c>
      <c r="F21" s="87">
        <v>2289</v>
      </c>
      <c r="G21" s="79">
        <v>4180.63</v>
      </c>
    </row>
    <row r="22" spans="1:7">
      <c r="A22" s="125">
        <v>42741</v>
      </c>
      <c r="B22" s="78" t="s">
        <v>411</v>
      </c>
      <c r="C22" s="73" t="s">
        <v>88</v>
      </c>
      <c r="D22" s="78" t="s">
        <v>89</v>
      </c>
      <c r="E22" s="87">
        <v>29337</v>
      </c>
      <c r="F22" s="87">
        <v>2611</v>
      </c>
      <c r="G22" s="79">
        <v>4726.32</v>
      </c>
    </row>
    <row r="23" spans="1:7">
      <c r="A23" s="125"/>
      <c r="B23" s="78"/>
      <c r="C23" s="73"/>
      <c r="D23" s="78"/>
      <c r="E23" s="87"/>
      <c r="F23" s="87"/>
      <c r="G23" s="79"/>
    </row>
    <row r="24" spans="1:7" ht="15">
      <c r="A24" s="2"/>
      <c r="B24" s="148"/>
      <c r="C24" s="73"/>
      <c r="D24" s="2"/>
      <c r="E24" s="2"/>
      <c r="F24" s="78"/>
      <c r="G24" s="7">
        <f>SUM(G5:G19)</f>
        <v>21334.179999999997</v>
      </c>
    </row>
  </sheetData>
  <mergeCells count="2">
    <mergeCell ref="A1:G1"/>
    <mergeCell ref="A2:G2"/>
  </mergeCells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2"/>
  <sheetViews>
    <sheetView workbookViewId="0">
      <pane ySplit="1" topLeftCell="A2" activePane="bottomLeft" state="frozen"/>
      <selection pane="bottomLeft" activeCell="F16" sqref="F16"/>
    </sheetView>
  </sheetViews>
  <sheetFormatPr defaultRowHeight="14.25"/>
  <cols>
    <col min="1" max="1" width="11" customWidth="1"/>
    <col min="2" max="2" width="26.5" customWidth="1"/>
    <col min="3" max="3" width="35.625" bestFit="1" customWidth="1"/>
    <col min="4" max="4" width="25.375" customWidth="1"/>
    <col min="5" max="5" width="14.125" customWidth="1"/>
    <col min="7" max="7" width="20.375" style="3" customWidth="1"/>
  </cols>
  <sheetData>
    <row r="1" spans="1:8" ht="15">
      <c r="A1" s="165" t="s">
        <v>28</v>
      </c>
      <c r="B1" s="165"/>
      <c r="C1" s="165"/>
      <c r="D1" s="165"/>
      <c r="E1" s="165"/>
      <c r="F1" s="33"/>
      <c r="G1" s="33"/>
    </row>
    <row r="2" spans="1:8">
      <c r="A2" s="166" t="s">
        <v>63</v>
      </c>
      <c r="B2" s="166"/>
      <c r="C2" s="166"/>
      <c r="D2" s="166"/>
      <c r="E2" s="166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35">
        <v>42379</v>
      </c>
      <c r="B5" s="75" t="s">
        <v>61</v>
      </c>
      <c r="C5" s="78" t="s">
        <v>46</v>
      </c>
      <c r="D5" s="78" t="s">
        <v>62</v>
      </c>
      <c r="E5" s="6">
        <v>142</v>
      </c>
      <c r="H5" s="4"/>
    </row>
    <row r="6" spans="1:8">
      <c r="A6" s="128">
        <v>42408</v>
      </c>
      <c r="B6" s="78" t="s">
        <v>82</v>
      </c>
      <c r="C6" s="78" t="s">
        <v>46</v>
      </c>
      <c r="D6" s="78" t="s">
        <v>84</v>
      </c>
      <c r="E6" s="6">
        <v>142</v>
      </c>
      <c r="H6" s="4"/>
    </row>
    <row r="7" spans="1:8">
      <c r="A7" s="128">
        <v>42408</v>
      </c>
      <c r="B7" s="98" t="s">
        <v>81</v>
      </c>
      <c r="C7" s="78" t="s">
        <v>46</v>
      </c>
      <c r="D7" s="78" t="s">
        <v>85</v>
      </c>
      <c r="E7" s="6">
        <v>142</v>
      </c>
      <c r="H7" s="4"/>
    </row>
    <row r="8" spans="1:8">
      <c r="A8" s="128">
        <v>42408</v>
      </c>
      <c r="B8" s="78" t="s">
        <v>83</v>
      </c>
      <c r="C8" s="78" t="s">
        <v>46</v>
      </c>
      <c r="D8" s="78" t="s">
        <v>86</v>
      </c>
      <c r="E8" s="6">
        <v>142</v>
      </c>
      <c r="F8" s="4"/>
      <c r="H8" s="4"/>
    </row>
    <row r="9" spans="1:8">
      <c r="A9" s="128">
        <v>42525</v>
      </c>
      <c r="B9" s="78" t="s">
        <v>210</v>
      </c>
      <c r="C9" s="73" t="s">
        <v>46</v>
      </c>
      <c r="D9" s="78" t="s">
        <v>212</v>
      </c>
      <c r="E9" s="6">
        <v>133.76</v>
      </c>
      <c r="H9" s="4"/>
    </row>
    <row r="10" spans="1:8">
      <c r="A10" s="128">
        <v>42525</v>
      </c>
      <c r="B10" s="78" t="s">
        <v>211</v>
      </c>
      <c r="C10" s="73" t="s">
        <v>46</v>
      </c>
      <c r="D10" s="78" t="s">
        <v>236</v>
      </c>
      <c r="E10" s="6">
        <v>132.04</v>
      </c>
      <c r="F10" s="4"/>
      <c r="H10" s="4"/>
    </row>
    <row r="11" spans="1:8">
      <c r="A11" s="128">
        <v>42555</v>
      </c>
      <c r="B11" s="78" t="s">
        <v>235</v>
      </c>
      <c r="C11" s="73" t="s">
        <v>46</v>
      </c>
      <c r="D11" s="78" t="s">
        <v>237</v>
      </c>
      <c r="E11" s="6">
        <v>130.29</v>
      </c>
      <c r="H11" s="4"/>
    </row>
    <row r="12" spans="1:8">
      <c r="A12" s="128">
        <v>42555</v>
      </c>
      <c r="B12" s="78" t="s">
        <v>239</v>
      </c>
      <c r="C12" s="73" t="s">
        <v>46</v>
      </c>
      <c r="D12" s="78" t="s">
        <v>238</v>
      </c>
      <c r="E12" s="6">
        <v>130.29</v>
      </c>
      <c r="F12" s="4"/>
      <c r="H12" s="4"/>
    </row>
    <row r="13" spans="1:8">
      <c r="A13" s="128">
        <v>42698</v>
      </c>
      <c r="B13" s="134" t="s">
        <v>351</v>
      </c>
      <c r="C13" s="73" t="s">
        <v>46</v>
      </c>
      <c r="D13" s="78" t="s">
        <v>353</v>
      </c>
      <c r="E13" s="6">
        <v>130.29</v>
      </c>
      <c r="H13" s="4"/>
    </row>
    <row r="14" spans="1:8">
      <c r="A14" s="128">
        <v>42698</v>
      </c>
      <c r="B14" s="134" t="s">
        <v>352</v>
      </c>
      <c r="C14" s="73" t="s">
        <v>46</v>
      </c>
      <c r="D14" s="78" t="s">
        <v>354</v>
      </c>
      <c r="E14" s="6">
        <v>130.29</v>
      </c>
      <c r="F14" s="4"/>
      <c r="H14" s="4"/>
    </row>
    <row r="15" spans="1:8">
      <c r="A15" s="128">
        <v>42703</v>
      </c>
      <c r="B15" s="75" t="s">
        <v>365</v>
      </c>
      <c r="C15" s="73" t="s">
        <v>46</v>
      </c>
      <c r="D15" s="78" t="s">
        <v>367</v>
      </c>
      <c r="E15" s="6">
        <v>113.58</v>
      </c>
      <c r="H15" s="4"/>
    </row>
    <row r="16" spans="1:8">
      <c r="A16" s="128">
        <v>42703</v>
      </c>
      <c r="B16" s="75" t="s">
        <v>366</v>
      </c>
      <c r="C16" s="73" t="s">
        <v>46</v>
      </c>
      <c r="D16" s="78" t="s">
        <v>368</v>
      </c>
      <c r="E16" s="6">
        <v>143.77000000000001</v>
      </c>
      <c r="F16" s="4"/>
    </row>
    <row r="17" spans="2:5" ht="15">
      <c r="E17" s="7">
        <f>SUM(E5:E16)</f>
        <v>1612.3099999999997</v>
      </c>
    </row>
    <row r="18" spans="2:5">
      <c r="B18" s="3"/>
    </row>
    <row r="19" spans="2:5">
      <c r="B19" s="3"/>
    </row>
    <row r="20" spans="2:5">
      <c r="B20" s="3"/>
    </row>
    <row r="21" spans="2:5">
      <c r="B21" s="3"/>
    </row>
    <row r="22" spans="2:5">
      <c r="B22" s="3"/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workbookViewId="0">
      <pane ySplit="1" topLeftCell="A2" activePane="bottomLeft" state="frozen"/>
      <selection pane="bottomLeft" activeCell="B11" sqref="B11"/>
    </sheetView>
  </sheetViews>
  <sheetFormatPr defaultRowHeight="14.25"/>
  <cols>
    <col min="1" max="1" width="10.125" bestFit="1" customWidth="1"/>
    <col min="2" max="3" width="20.875" customWidth="1"/>
    <col min="4" max="4" width="39.375" customWidth="1"/>
    <col min="5" max="5" width="6.5" customWidth="1"/>
    <col min="6" max="6" width="14.5" customWidth="1"/>
    <col min="8" max="8" width="20.375" style="3" customWidth="1"/>
  </cols>
  <sheetData>
    <row r="1" spans="1:9" ht="15">
      <c r="A1" s="165" t="s">
        <v>29</v>
      </c>
      <c r="B1" s="165"/>
      <c r="C1" s="165"/>
      <c r="D1" s="165"/>
      <c r="E1" s="165"/>
      <c r="F1" s="165"/>
      <c r="G1" s="33"/>
      <c r="H1" s="33"/>
    </row>
    <row r="2" spans="1:9">
      <c r="A2" s="166" t="s">
        <v>63</v>
      </c>
      <c r="B2" s="166"/>
      <c r="C2" s="166"/>
      <c r="D2" s="166"/>
      <c r="E2" s="166"/>
      <c r="F2" s="166"/>
      <c r="G2" s="33"/>
    </row>
    <row r="4" spans="1:9" ht="17.25">
      <c r="A4" s="1" t="s">
        <v>0</v>
      </c>
      <c r="B4" s="1" t="s">
        <v>1</v>
      </c>
      <c r="C4" s="1" t="s">
        <v>6</v>
      </c>
      <c r="D4" s="1" t="s">
        <v>2</v>
      </c>
      <c r="E4" s="1" t="s">
        <v>36</v>
      </c>
      <c r="F4" s="1" t="s">
        <v>3</v>
      </c>
      <c r="H4" s="5"/>
      <c r="I4" s="4"/>
    </row>
    <row r="5" spans="1:9">
      <c r="A5" s="125">
        <v>42380</v>
      </c>
      <c r="B5" s="78" t="s">
        <v>72</v>
      </c>
      <c r="C5" s="78" t="s">
        <v>73</v>
      </c>
      <c r="D5" s="78" t="s">
        <v>74</v>
      </c>
      <c r="E5" s="73">
        <v>15</v>
      </c>
      <c r="F5" s="79">
        <v>132.9</v>
      </c>
      <c r="I5" s="4"/>
    </row>
    <row r="6" spans="1:9">
      <c r="A6" s="125">
        <v>42442</v>
      </c>
      <c r="B6" s="78" t="s">
        <v>120</v>
      </c>
      <c r="C6" s="78" t="s">
        <v>73</v>
      </c>
      <c r="D6" s="78" t="s">
        <v>74</v>
      </c>
      <c r="E6" s="73">
        <v>16</v>
      </c>
      <c r="F6" s="79">
        <v>141.18</v>
      </c>
      <c r="I6" s="4"/>
    </row>
    <row r="7" spans="1:9">
      <c r="A7" s="125">
        <v>42513</v>
      </c>
      <c r="B7" s="78" t="s">
        <v>203</v>
      </c>
      <c r="C7" s="78" t="s">
        <v>73</v>
      </c>
      <c r="D7" s="78" t="s">
        <v>74</v>
      </c>
      <c r="E7" s="73">
        <v>22</v>
      </c>
      <c r="F7" s="79">
        <v>190.88</v>
      </c>
      <c r="I7" s="4"/>
    </row>
    <row r="8" spans="1:9">
      <c r="A8" s="125">
        <v>42566</v>
      </c>
      <c r="B8" s="78" t="s">
        <v>257</v>
      </c>
      <c r="C8" s="78" t="s">
        <v>73</v>
      </c>
      <c r="D8" s="78" t="s">
        <v>74</v>
      </c>
      <c r="E8" s="73">
        <v>16</v>
      </c>
      <c r="F8" s="79">
        <v>141.18</v>
      </c>
      <c r="I8" s="4"/>
    </row>
    <row r="9" spans="1:9">
      <c r="A9" s="125">
        <v>42627</v>
      </c>
      <c r="B9" s="78" t="s">
        <v>295</v>
      </c>
      <c r="C9" s="78" t="s">
        <v>73</v>
      </c>
      <c r="D9" s="78" t="s">
        <v>74</v>
      </c>
      <c r="E9" s="73">
        <v>18</v>
      </c>
      <c r="F9" s="79">
        <v>157.74</v>
      </c>
      <c r="I9" s="4"/>
    </row>
    <row r="10" spans="1:9">
      <c r="A10" s="125">
        <v>42703</v>
      </c>
      <c r="B10" s="78" t="s">
        <v>369</v>
      </c>
      <c r="C10" s="78" t="s">
        <v>73</v>
      </c>
      <c r="D10" s="78" t="s">
        <v>74</v>
      </c>
      <c r="E10" s="73">
        <v>10</v>
      </c>
      <c r="F10" s="79">
        <v>91.47</v>
      </c>
      <c r="I10" s="4"/>
    </row>
    <row r="11" spans="1:9">
      <c r="A11" s="125"/>
      <c r="B11" s="78"/>
      <c r="C11" s="78"/>
      <c r="D11" s="78"/>
      <c r="E11" s="73"/>
      <c r="F11" s="79"/>
      <c r="I11" s="4"/>
    </row>
    <row r="12" spans="1:9">
      <c r="A12" s="125"/>
      <c r="B12" s="2"/>
      <c r="C12" s="2"/>
      <c r="D12" s="2"/>
      <c r="E12" s="73"/>
      <c r="F12" s="79"/>
      <c r="I12" s="4"/>
    </row>
    <row r="13" spans="1:9" ht="15">
      <c r="A13" s="2"/>
      <c r="B13" s="2"/>
      <c r="C13" s="2"/>
      <c r="D13" s="2"/>
      <c r="E13" s="78"/>
      <c r="F13" s="7">
        <f>SUM(F5:F12)</f>
        <v>855.35000000000014</v>
      </c>
    </row>
  </sheetData>
  <mergeCells count="2">
    <mergeCell ref="A1:F1"/>
    <mergeCell ref="A2:F2"/>
  </mergeCells>
  <pageMargins left="0.7" right="0.7" top="0.75" bottom="0.75" header="0.3" footer="0.3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5"/>
  <sheetViews>
    <sheetView workbookViewId="0">
      <pane ySplit="1" topLeftCell="A11" activePane="bottomLeft" state="frozen"/>
      <selection pane="bottomLeft" activeCell="A44" sqref="A44"/>
    </sheetView>
  </sheetViews>
  <sheetFormatPr defaultRowHeight="14.25"/>
  <cols>
    <col min="1" max="1" width="10.125" bestFit="1" customWidth="1"/>
    <col min="2" max="2" width="18.875" customWidth="1"/>
    <col min="3" max="3" width="20.875" customWidth="1"/>
    <col min="4" max="4" width="51.25" customWidth="1"/>
    <col min="5" max="5" width="12.875" customWidth="1"/>
    <col min="7" max="7" width="20.375" style="3" customWidth="1"/>
  </cols>
  <sheetData>
    <row r="1" spans="1:8" ht="15">
      <c r="A1" s="165" t="s">
        <v>31</v>
      </c>
      <c r="B1" s="165"/>
      <c r="C1" s="165"/>
      <c r="D1" s="165"/>
      <c r="E1" s="165"/>
      <c r="F1" s="33"/>
      <c r="G1" s="33"/>
    </row>
    <row r="2" spans="1:8" ht="15">
      <c r="A2" s="165" t="s">
        <v>63</v>
      </c>
      <c r="B2" s="165"/>
      <c r="C2" s="165"/>
      <c r="D2" s="165"/>
      <c r="E2" s="165"/>
      <c r="F2" s="33"/>
    </row>
    <row r="4" spans="1:8" ht="15">
      <c r="A4" s="1" t="s">
        <v>0</v>
      </c>
      <c r="B4" s="1" t="s">
        <v>1</v>
      </c>
      <c r="C4" s="1" t="s">
        <v>6</v>
      </c>
      <c r="D4" s="1" t="s">
        <v>2</v>
      </c>
      <c r="E4" s="1" t="s">
        <v>3</v>
      </c>
      <c r="G4" s="5"/>
      <c r="H4" s="4"/>
    </row>
    <row r="5" spans="1:8">
      <c r="A5" s="125">
        <v>42408</v>
      </c>
      <c r="B5" s="73" t="s">
        <v>90</v>
      </c>
      <c r="C5" s="78" t="s">
        <v>47</v>
      </c>
      <c r="D5" s="78" t="s">
        <v>66</v>
      </c>
      <c r="E5" s="52">
        <v>526.75</v>
      </c>
      <c r="H5" s="4"/>
    </row>
    <row r="6" spans="1:8">
      <c r="A6" s="125">
        <v>42408</v>
      </c>
      <c r="B6" s="107"/>
      <c r="C6" s="78" t="s">
        <v>48</v>
      </c>
      <c r="D6" s="78" t="s">
        <v>49</v>
      </c>
      <c r="E6" s="79">
        <v>56.25</v>
      </c>
      <c r="H6" s="4"/>
    </row>
    <row r="7" spans="1:8">
      <c r="A7" s="125">
        <v>42408</v>
      </c>
      <c r="B7" s="73"/>
      <c r="C7" s="78" t="s">
        <v>50</v>
      </c>
      <c r="D7" s="78" t="s">
        <v>51</v>
      </c>
      <c r="E7" s="79">
        <v>27.75</v>
      </c>
      <c r="F7" s="137" t="s">
        <v>96</v>
      </c>
      <c r="H7" s="4"/>
    </row>
    <row r="8" spans="1:8">
      <c r="A8" s="125">
        <v>42434</v>
      </c>
      <c r="B8" s="73"/>
      <c r="C8" s="78" t="s">
        <v>47</v>
      </c>
      <c r="D8" s="78" t="s">
        <v>107</v>
      </c>
      <c r="E8" s="79">
        <v>526.75</v>
      </c>
      <c r="H8" s="4"/>
    </row>
    <row r="9" spans="1:8">
      <c r="A9" s="125">
        <v>42434</v>
      </c>
      <c r="B9" s="138"/>
      <c r="C9" s="78" t="s">
        <v>48</v>
      </c>
      <c r="D9" s="78" t="s">
        <v>49</v>
      </c>
      <c r="E9" s="79">
        <v>56.25</v>
      </c>
      <c r="H9" s="4"/>
    </row>
    <row r="10" spans="1:8">
      <c r="A10" s="125">
        <v>42434</v>
      </c>
      <c r="B10" s="73"/>
      <c r="C10" s="78" t="s">
        <v>50</v>
      </c>
      <c r="D10" s="78" t="s">
        <v>51</v>
      </c>
      <c r="E10" s="79">
        <v>42</v>
      </c>
      <c r="H10" s="4"/>
    </row>
    <row r="11" spans="1:8">
      <c r="A11" s="125">
        <v>42459</v>
      </c>
      <c r="B11" s="73"/>
      <c r="C11" s="78" t="s">
        <v>47</v>
      </c>
      <c r="D11" s="78" t="s">
        <v>153</v>
      </c>
      <c r="E11" s="54">
        <v>526.75</v>
      </c>
      <c r="H11" s="4"/>
    </row>
    <row r="12" spans="1:8">
      <c r="A12" s="125">
        <v>42467</v>
      </c>
      <c r="B12" s="73"/>
      <c r="C12" s="78" t="s">
        <v>48</v>
      </c>
      <c r="D12" s="78" t="s">
        <v>49</v>
      </c>
      <c r="E12" s="79">
        <v>56.25</v>
      </c>
      <c r="H12" s="4"/>
    </row>
    <row r="13" spans="1:8">
      <c r="A13" s="125">
        <v>42467</v>
      </c>
      <c r="B13" s="73"/>
      <c r="C13" s="78" t="s">
        <v>50</v>
      </c>
      <c r="D13" s="78" t="s">
        <v>51</v>
      </c>
      <c r="E13" s="79">
        <v>42</v>
      </c>
      <c r="H13" s="4"/>
    </row>
    <row r="14" spans="1:8">
      <c r="A14" s="125">
        <v>42490</v>
      </c>
      <c r="B14" s="73"/>
      <c r="C14" s="78" t="s">
        <v>47</v>
      </c>
      <c r="D14" s="78" t="s">
        <v>187</v>
      </c>
      <c r="E14" s="79">
        <v>526.75</v>
      </c>
      <c r="H14" s="4"/>
    </row>
    <row r="15" spans="1:8">
      <c r="A15" s="125">
        <v>42495</v>
      </c>
      <c r="B15" s="73"/>
      <c r="C15" s="78" t="s">
        <v>48</v>
      </c>
      <c r="D15" s="78" t="s">
        <v>49</v>
      </c>
      <c r="E15" s="79">
        <v>56.25</v>
      </c>
      <c r="H15" s="4"/>
    </row>
    <row r="16" spans="1:8">
      <c r="A16" s="125">
        <v>42495</v>
      </c>
      <c r="B16" s="73"/>
      <c r="C16" s="78" t="s">
        <v>50</v>
      </c>
      <c r="D16" s="78" t="s">
        <v>51</v>
      </c>
      <c r="E16" s="79">
        <v>42</v>
      </c>
      <c r="H16" s="4"/>
    </row>
    <row r="17" spans="1:8">
      <c r="A17" s="125">
        <v>42525</v>
      </c>
      <c r="B17" s="73"/>
      <c r="C17" s="78" t="s">
        <v>47</v>
      </c>
      <c r="D17" s="78" t="s">
        <v>209</v>
      </c>
      <c r="E17" s="79">
        <v>526.75</v>
      </c>
      <c r="H17" s="4"/>
    </row>
    <row r="18" spans="1:8">
      <c r="A18" s="125">
        <v>42525</v>
      </c>
      <c r="B18" s="73"/>
      <c r="C18" s="78" t="s">
        <v>48</v>
      </c>
      <c r="D18" s="78" t="s">
        <v>49</v>
      </c>
      <c r="E18" s="79">
        <v>56.25</v>
      </c>
      <c r="H18" s="4"/>
    </row>
    <row r="19" spans="1:8">
      <c r="A19" s="125">
        <v>42525</v>
      </c>
      <c r="B19" s="73"/>
      <c r="C19" s="78" t="s">
        <v>50</v>
      </c>
      <c r="D19" s="78" t="s">
        <v>51</v>
      </c>
      <c r="E19" s="79">
        <v>42</v>
      </c>
      <c r="H19" s="4"/>
    </row>
    <row r="20" spans="1:8">
      <c r="A20" s="125">
        <v>42527</v>
      </c>
      <c r="B20" s="73"/>
      <c r="C20" s="78" t="s">
        <v>47</v>
      </c>
      <c r="D20" s="78" t="s">
        <v>214</v>
      </c>
      <c r="E20" s="79">
        <v>42.5</v>
      </c>
      <c r="H20" s="4"/>
    </row>
    <row r="21" spans="1:8">
      <c r="A21" s="125">
        <v>42527</v>
      </c>
      <c r="B21" s="73"/>
      <c r="C21" s="78" t="s">
        <v>48</v>
      </c>
      <c r="D21" s="78" t="s">
        <v>215</v>
      </c>
      <c r="E21" s="79">
        <f>60.75-E18</f>
        <v>4.5</v>
      </c>
      <c r="H21" s="4"/>
    </row>
    <row r="22" spans="1:8">
      <c r="A22" s="125">
        <v>42527</v>
      </c>
      <c r="B22" s="73"/>
      <c r="C22" s="78" t="s">
        <v>50</v>
      </c>
      <c r="D22" s="78" t="s">
        <v>216</v>
      </c>
      <c r="E22" s="79">
        <f>45-E19</f>
        <v>3</v>
      </c>
    </row>
    <row r="23" spans="1:8">
      <c r="A23" s="125">
        <v>42552</v>
      </c>
      <c r="B23" s="73"/>
      <c r="C23" s="78" t="s">
        <v>47</v>
      </c>
      <c r="D23" s="78" t="s">
        <v>234</v>
      </c>
      <c r="E23" s="79">
        <v>569.25</v>
      </c>
    </row>
    <row r="24" spans="1:8">
      <c r="A24" s="125">
        <v>42552</v>
      </c>
      <c r="B24" s="73"/>
      <c r="C24" s="78" t="s">
        <v>48</v>
      </c>
      <c r="D24" s="78" t="s">
        <v>49</v>
      </c>
      <c r="E24" s="79">
        <v>60.75</v>
      </c>
    </row>
    <row r="25" spans="1:8">
      <c r="A25" s="125">
        <v>42552</v>
      </c>
      <c r="B25" s="73"/>
      <c r="C25" s="78" t="s">
        <v>50</v>
      </c>
      <c r="D25" s="78" t="s">
        <v>51</v>
      </c>
      <c r="E25" s="79">
        <v>45</v>
      </c>
    </row>
    <row r="26" spans="1:8">
      <c r="A26" s="125">
        <v>42583</v>
      </c>
      <c r="B26" s="73"/>
      <c r="C26" s="78" t="s">
        <v>47</v>
      </c>
      <c r="D26" s="78" t="s">
        <v>285</v>
      </c>
      <c r="E26" s="79">
        <v>569.25</v>
      </c>
    </row>
    <row r="27" spans="1:8">
      <c r="A27" s="125">
        <v>42584</v>
      </c>
      <c r="B27" s="73"/>
      <c r="C27" s="78" t="s">
        <v>48</v>
      </c>
      <c r="D27" s="78" t="s">
        <v>49</v>
      </c>
      <c r="E27" s="79">
        <v>60.75</v>
      </c>
    </row>
    <row r="28" spans="1:8">
      <c r="A28" s="125">
        <v>42584</v>
      </c>
      <c r="B28" s="73"/>
      <c r="C28" s="78" t="s">
        <v>50</v>
      </c>
      <c r="D28" s="78" t="s">
        <v>51</v>
      </c>
      <c r="E28" s="79">
        <v>45</v>
      </c>
    </row>
    <row r="29" spans="1:8">
      <c r="A29" s="125">
        <v>42613</v>
      </c>
      <c r="B29" s="73"/>
      <c r="C29" s="78" t="s">
        <v>47</v>
      </c>
      <c r="D29" s="78" t="s">
        <v>318</v>
      </c>
      <c r="E29" s="79">
        <v>569.25</v>
      </c>
    </row>
    <row r="30" spans="1:8">
      <c r="A30" s="125">
        <v>42623</v>
      </c>
      <c r="B30" s="73"/>
      <c r="C30" s="78" t="s">
        <v>48</v>
      </c>
      <c r="D30" s="78" t="s">
        <v>49</v>
      </c>
      <c r="E30" s="79">
        <v>60.75</v>
      </c>
    </row>
    <row r="31" spans="1:8">
      <c r="A31" s="125">
        <v>42623</v>
      </c>
      <c r="B31" s="73"/>
      <c r="C31" s="78" t="s">
        <v>50</v>
      </c>
      <c r="D31" s="78" t="s">
        <v>51</v>
      </c>
      <c r="E31" s="79">
        <v>45</v>
      </c>
    </row>
    <row r="32" spans="1:8">
      <c r="A32" s="125">
        <v>42645</v>
      </c>
      <c r="B32" s="73"/>
      <c r="C32" s="78" t="s">
        <v>47</v>
      </c>
      <c r="D32" s="78" t="s">
        <v>319</v>
      </c>
      <c r="E32" s="79">
        <v>569.25</v>
      </c>
    </row>
    <row r="33" spans="1:5">
      <c r="A33" s="125">
        <v>42645</v>
      </c>
      <c r="B33" s="73"/>
      <c r="C33" s="78" t="s">
        <v>48</v>
      </c>
      <c r="D33" s="78" t="s">
        <v>49</v>
      </c>
      <c r="E33" s="79">
        <v>60.75</v>
      </c>
    </row>
    <row r="34" spans="1:5">
      <c r="A34" s="125">
        <v>42645</v>
      </c>
      <c r="B34" s="73"/>
      <c r="C34" s="78" t="s">
        <v>50</v>
      </c>
      <c r="D34" s="78" t="s">
        <v>51</v>
      </c>
      <c r="E34" s="79">
        <v>45</v>
      </c>
    </row>
    <row r="35" spans="1:5">
      <c r="A35" s="125">
        <v>42680</v>
      </c>
      <c r="B35" s="73"/>
      <c r="C35" s="78" t="s">
        <v>47</v>
      </c>
      <c r="D35" s="78" t="s">
        <v>341</v>
      </c>
      <c r="E35" s="79">
        <v>569.25</v>
      </c>
    </row>
    <row r="36" spans="1:5">
      <c r="A36" s="125">
        <v>42680</v>
      </c>
      <c r="B36" s="73"/>
      <c r="C36" s="78" t="s">
        <v>48</v>
      </c>
      <c r="D36" s="78" t="s">
        <v>49</v>
      </c>
      <c r="E36" s="79">
        <v>60.75</v>
      </c>
    </row>
    <row r="37" spans="1:5">
      <c r="A37" s="125">
        <v>42680</v>
      </c>
      <c r="B37" s="73"/>
      <c r="C37" s="78" t="s">
        <v>50</v>
      </c>
      <c r="D37" s="78" t="s">
        <v>51</v>
      </c>
      <c r="E37" s="79">
        <v>45</v>
      </c>
    </row>
    <row r="38" spans="1:5">
      <c r="A38" s="125">
        <v>42703</v>
      </c>
      <c r="B38" s="73"/>
      <c r="C38" s="78" t="s">
        <v>47</v>
      </c>
      <c r="D38" s="78" t="s">
        <v>402</v>
      </c>
      <c r="E38" s="79">
        <v>569.25</v>
      </c>
    </row>
    <row r="39" spans="1:5">
      <c r="A39" s="125">
        <v>42707</v>
      </c>
      <c r="B39" s="78"/>
      <c r="C39" s="78" t="s">
        <v>48</v>
      </c>
      <c r="D39" s="78" t="s">
        <v>49</v>
      </c>
      <c r="E39" s="79">
        <v>60.75</v>
      </c>
    </row>
    <row r="40" spans="1:5">
      <c r="A40" s="125">
        <v>42707</v>
      </c>
      <c r="B40" s="78"/>
      <c r="C40" s="78" t="s">
        <v>50</v>
      </c>
      <c r="D40" s="78" t="s">
        <v>51</v>
      </c>
      <c r="E40" s="79">
        <v>45</v>
      </c>
    </row>
    <row r="41" spans="1:5">
      <c r="A41" s="125">
        <v>42741</v>
      </c>
      <c r="B41" s="78"/>
      <c r="C41" s="78" t="s">
        <v>47</v>
      </c>
      <c r="D41" s="78" t="s">
        <v>403</v>
      </c>
      <c r="E41" s="79">
        <v>569.25</v>
      </c>
    </row>
    <row r="42" spans="1:5">
      <c r="A42" s="125">
        <v>42741</v>
      </c>
      <c r="B42" s="78"/>
      <c r="C42" s="78" t="s">
        <v>48</v>
      </c>
      <c r="D42" s="78" t="s">
        <v>49</v>
      </c>
      <c r="E42" s="79">
        <v>60.75</v>
      </c>
    </row>
    <row r="43" spans="1:5">
      <c r="A43" s="125">
        <v>42741</v>
      </c>
      <c r="B43" s="78"/>
      <c r="C43" s="78" t="s">
        <v>50</v>
      </c>
      <c r="D43" s="78" t="s">
        <v>51</v>
      </c>
      <c r="E43" s="79">
        <v>45</v>
      </c>
    </row>
    <row r="44" spans="1:5">
      <c r="A44" s="125"/>
      <c r="B44" s="78"/>
      <c r="C44" s="78"/>
      <c r="D44" s="78"/>
      <c r="E44" s="79"/>
    </row>
    <row r="45" spans="1:5" ht="15">
      <c r="A45" s="2"/>
      <c r="B45" s="2"/>
      <c r="C45" s="2"/>
      <c r="D45" s="2"/>
      <c r="E45" s="7">
        <f>SUM(E5:E44)</f>
        <v>7885.75</v>
      </c>
    </row>
  </sheetData>
  <mergeCells count="2">
    <mergeCell ref="A1:E1"/>
    <mergeCell ref="A2:E2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22</vt:i4>
      </vt:variant>
    </vt:vector>
  </HeadingPairs>
  <TitlesOfParts>
    <vt:vector size="22" baseType="lpstr">
      <vt:lpstr>WYKONANIE</vt:lpstr>
      <vt:lpstr>ADM</vt:lpstr>
      <vt:lpstr>KSIĘ</vt:lpstr>
      <vt:lpstr>ZARZĄD</vt:lpstr>
      <vt:lpstr>CZYST</vt:lpstr>
      <vt:lpstr>GAZ</vt:lpstr>
      <vt:lpstr>ELEKTR</vt:lpstr>
      <vt:lpstr>WODA</vt:lpstr>
      <vt:lpstr>PR.GOSP</vt:lpstr>
      <vt:lpstr>BANK,POCZTA,POLIGR</vt:lpstr>
      <vt:lpstr>INNE</vt:lpstr>
      <vt:lpstr>ZEBRANIA</vt:lpstr>
      <vt:lpstr>PRZEGLĄDY</vt:lpstr>
      <vt:lpstr>KONS.KOTŁ</vt:lpstr>
      <vt:lpstr>KONS.DACH</vt:lpstr>
      <vt:lpstr>UBEZP</vt:lpstr>
      <vt:lpstr>K.SĄD</vt:lpstr>
      <vt:lpstr>F.R. 1</vt:lpstr>
      <vt:lpstr>F.R. 2</vt:lpstr>
      <vt:lpstr>F.R. OGRODZENIE</vt:lpstr>
      <vt:lpstr>F.R. 4</vt:lpstr>
      <vt:lpstr>Przychody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Maciej Wąsowski</dc:creator>
  <cp:lastModifiedBy>Maciej Wąsowski</cp:lastModifiedBy>
  <dcterms:created xsi:type="dcterms:W3CDTF">2012-03-08T11:25:19Z</dcterms:created>
  <dcterms:modified xsi:type="dcterms:W3CDTF">2017-01-10T21:41:41Z</dcterms:modified>
</cp:coreProperties>
</file>